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ои\меню\"/>
    </mc:Choice>
  </mc:AlternateContent>
  <bookViews>
    <workbookView xWindow="0" yWindow="0" windowWidth="18990" windowHeight="11430"/>
  </bookViews>
  <sheets>
    <sheet name="зсш" sheetId="1" r:id="rId1"/>
  </sheets>
  <definedNames>
    <definedName name="_xlnm.Print_Area" localSheetId="0">зсш!$A$1:$O$175</definedName>
  </definedNames>
  <calcPr calcId="162913"/>
</workbook>
</file>

<file path=xl/calcChain.xml><?xml version="1.0" encoding="utf-8"?>
<calcChain xmlns="http://schemas.openxmlformats.org/spreadsheetml/2006/main">
  <c r="C71" i="1" l="1"/>
  <c r="D40" i="1"/>
  <c r="O40" i="1"/>
  <c r="N40" i="1"/>
  <c r="M40" i="1"/>
  <c r="L40" i="1"/>
  <c r="K40" i="1"/>
  <c r="J40" i="1"/>
  <c r="I40" i="1"/>
  <c r="F40" i="1"/>
  <c r="E40" i="1"/>
  <c r="C40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 l="1"/>
  <c r="C163" i="1" l="1"/>
  <c r="C155" i="1"/>
  <c r="C148" i="1"/>
  <c r="C140" i="1"/>
  <c r="C117" i="1"/>
  <c r="C109" i="1"/>
  <c r="C102" i="1"/>
  <c r="C93" i="1"/>
  <c r="C86" i="1"/>
  <c r="C56" i="1"/>
  <c r="C47" i="1"/>
  <c r="C32" i="1"/>
  <c r="C57" i="1" l="1"/>
  <c r="C103" i="1"/>
  <c r="C118" i="1"/>
  <c r="C149" i="1"/>
  <c r="C164" i="1"/>
  <c r="G17" i="1"/>
  <c r="G26" i="1" s="1"/>
  <c r="O163" i="1" l="1"/>
  <c r="N163" i="1"/>
  <c r="M163" i="1"/>
  <c r="L163" i="1"/>
  <c r="K163" i="1"/>
  <c r="J163" i="1"/>
  <c r="I163" i="1"/>
  <c r="H163" i="1"/>
  <c r="F163" i="1"/>
  <c r="F164" i="1" s="1"/>
  <c r="E163" i="1"/>
  <c r="D163" i="1"/>
  <c r="G163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E164" i="1" l="1"/>
  <c r="K164" i="1"/>
  <c r="O164" i="1"/>
  <c r="D164" i="1"/>
  <c r="G164" i="1"/>
  <c r="H164" i="1"/>
  <c r="L164" i="1"/>
  <c r="I164" i="1"/>
  <c r="M164" i="1"/>
  <c r="J164" i="1"/>
  <c r="N164" i="1"/>
  <c r="O148" i="1"/>
  <c r="N148" i="1"/>
  <c r="M148" i="1"/>
  <c r="L148" i="1"/>
  <c r="K148" i="1"/>
  <c r="J148" i="1"/>
  <c r="I148" i="1"/>
  <c r="H148" i="1"/>
  <c r="G148" i="1"/>
  <c r="E148" i="1"/>
  <c r="D148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34" i="1" l="1"/>
  <c r="D149" i="1"/>
  <c r="F148" i="1"/>
  <c r="F149" i="1" s="1"/>
  <c r="I149" i="1"/>
  <c r="M149" i="1"/>
  <c r="E149" i="1"/>
  <c r="J149" i="1"/>
  <c r="N149" i="1"/>
  <c r="K149" i="1"/>
  <c r="G149" i="1"/>
  <c r="O149" i="1"/>
  <c r="D134" i="1"/>
  <c r="H134" i="1"/>
  <c r="L134" i="1"/>
  <c r="H149" i="1"/>
  <c r="L149" i="1"/>
  <c r="E134" i="1"/>
  <c r="I134" i="1"/>
  <c r="M134" i="1"/>
  <c r="F134" i="1"/>
  <c r="J134" i="1"/>
  <c r="N134" i="1"/>
  <c r="G134" i="1"/>
  <c r="K134" i="1"/>
  <c r="O134" i="1"/>
  <c r="O109" i="1"/>
  <c r="O118" i="1" s="1"/>
  <c r="N109" i="1"/>
  <c r="N118" i="1" s="1"/>
  <c r="M109" i="1"/>
  <c r="M118" i="1" s="1"/>
  <c r="L109" i="1"/>
  <c r="L118" i="1" s="1"/>
  <c r="K109" i="1"/>
  <c r="K118" i="1" s="1"/>
  <c r="J109" i="1"/>
  <c r="J118" i="1" s="1"/>
  <c r="I109" i="1"/>
  <c r="I118" i="1" s="1"/>
  <c r="H109" i="1"/>
  <c r="H118" i="1" s="1"/>
  <c r="G109" i="1"/>
  <c r="G118" i="1" s="1"/>
  <c r="E109" i="1"/>
  <c r="E118" i="1" s="1"/>
  <c r="D109" i="1"/>
  <c r="D118" i="1" s="1"/>
  <c r="K102" i="1"/>
  <c r="O102" i="1"/>
  <c r="N102" i="1"/>
  <c r="M102" i="1"/>
  <c r="L102" i="1"/>
  <c r="J102" i="1"/>
  <c r="I102" i="1"/>
  <c r="H102" i="1"/>
  <c r="G102" i="1"/>
  <c r="F102" i="1"/>
  <c r="E102" i="1"/>
  <c r="D102" i="1"/>
  <c r="F109" i="1" l="1"/>
  <c r="F118" i="1" s="1"/>
  <c r="O93" i="1"/>
  <c r="O103" i="1" s="1"/>
  <c r="N93" i="1"/>
  <c r="N103" i="1" s="1"/>
  <c r="M93" i="1"/>
  <c r="M103" i="1" s="1"/>
  <c r="L93" i="1"/>
  <c r="L103" i="1" s="1"/>
  <c r="K93" i="1"/>
  <c r="K103" i="1" s="1"/>
  <c r="J93" i="1"/>
  <c r="J103" i="1" s="1"/>
  <c r="I93" i="1"/>
  <c r="I103" i="1" s="1"/>
  <c r="H93" i="1"/>
  <c r="H103" i="1" s="1"/>
  <c r="G93" i="1"/>
  <c r="G103" i="1" s="1"/>
  <c r="F93" i="1"/>
  <c r="F103" i="1" s="1"/>
  <c r="E93" i="1"/>
  <c r="E103" i="1" s="1"/>
  <c r="D93" i="1"/>
  <c r="D103" i="1" s="1"/>
  <c r="D86" i="1"/>
  <c r="E86" i="1"/>
  <c r="F86" i="1"/>
  <c r="H86" i="1"/>
  <c r="I86" i="1"/>
  <c r="J86" i="1"/>
  <c r="K86" i="1"/>
  <c r="L86" i="1"/>
  <c r="M86" i="1"/>
  <c r="N86" i="1"/>
  <c r="O86" i="1"/>
  <c r="G86" i="1"/>
  <c r="O78" i="1"/>
  <c r="N78" i="1"/>
  <c r="M78" i="1"/>
  <c r="L78" i="1"/>
  <c r="K78" i="1"/>
  <c r="J78" i="1"/>
  <c r="I78" i="1"/>
  <c r="H78" i="1"/>
  <c r="F78" i="1"/>
  <c r="E78" i="1"/>
  <c r="C78" i="1"/>
  <c r="C87" i="1" s="1"/>
  <c r="O87" i="1" l="1"/>
  <c r="K87" i="1"/>
  <c r="N87" i="1"/>
  <c r="J87" i="1"/>
  <c r="E87" i="1"/>
  <c r="M87" i="1"/>
  <c r="I87" i="1"/>
  <c r="L87" i="1"/>
  <c r="H87" i="1"/>
  <c r="F87" i="1"/>
  <c r="D78" i="1"/>
  <c r="D87" i="1" s="1"/>
  <c r="G78" i="1"/>
  <c r="G87" i="1" s="1"/>
  <c r="O71" i="1"/>
  <c r="N71" i="1"/>
  <c r="M71" i="1"/>
  <c r="L71" i="1"/>
  <c r="K71" i="1"/>
  <c r="J71" i="1"/>
  <c r="I71" i="1"/>
  <c r="H71" i="1"/>
  <c r="F71" i="1"/>
  <c r="E71" i="1"/>
  <c r="D71" i="1"/>
  <c r="G71" i="1" l="1"/>
  <c r="O63" i="1"/>
  <c r="O72" i="1" s="1"/>
  <c r="N63" i="1"/>
  <c r="N72" i="1" s="1"/>
  <c r="M63" i="1"/>
  <c r="M72" i="1" s="1"/>
  <c r="L63" i="1"/>
  <c r="L72" i="1" s="1"/>
  <c r="K63" i="1"/>
  <c r="K72" i="1" s="1"/>
  <c r="J63" i="1"/>
  <c r="J72" i="1" s="1"/>
  <c r="I63" i="1"/>
  <c r="I72" i="1" s="1"/>
  <c r="H63" i="1"/>
  <c r="H72" i="1" s="1"/>
  <c r="F63" i="1"/>
  <c r="F72" i="1" s="1"/>
  <c r="E63" i="1"/>
  <c r="E72" i="1" s="1"/>
  <c r="D63" i="1"/>
  <c r="D72" i="1" s="1"/>
  <c r="C63" i="1"/>
  <c r="G63" i="1"/>
  <c r="O56" i="1"/>
  <c r="N56" i="1"/>
  <c r="M56" i="1"/>
  <c r="L56" i="1"/>
  <c r="K56" i="1"/>
  <c r="J56" i="1"/>
  <c r="I56" i="1"/>
  <c r="H56" i="1"/>
  <c r="G56" i="1"/>
  <c r="F56" i="1"/>
  <c r="E56" i="1"/>
  <c r="D56" i="1"/>
  <c r="O47" i="1"/>
  <c r="N47" i="1"/>
  <c r="M47" i="1"/>
  <c r="L47" i="1"/>
  <c r="K47" i="1"/>
  <c r="J47" i="1"/>
  <c r="I47" i="1"/>
  <c r="H47" i="1"/>
  <c r="G47" i="1"/>
  <c r="F47" i="1"/>
  <c r="D47" i="1"/>
  <c r="E47" i="1"/>
  <c r="C72" i="1" l="1"/>
  <c r="D57" i="1"/>
  <c r="F57" i="1"/>
  <c r="G57" i="1"/>
  <c r="K57" i="1"/>
  <c r="O57" i="1"/>
  <c r="N57" i="1"/>
  <c r="H57" i="1"/>
  <c r="L57" i="1"/>
  <c r="E57" i="1"/>
  <c r="I57" i="1"/>
  <c r="M57" i="1"/>
  <c r="G72" i="1"/>
  <c r="J57" i="1"/>
  <c r="G40" i="1"/>
  <c r="H40" i="1"/>
  <c r="C41" i="1" l="1"/>
  <c r="O32" i="1"/>
  <c r="O41" i="1" s="1"/>
  <c r="N32" i="1"/>
  <c r="N41" i="1" s="1"/>
  <c r="M32" i="1"/>
  <c r="M41" i="1" s="1"/>
  <c r="L32" i="1"/>
  <c r="L41" i="1" s="1"/>
  <c r="K32" i="1"/>
  <c r="K41" i="1" s="1"/>
  <c r="J32" i="1"/>
  <c r="J41" i="1" s="1"/>
  <c r="I32" i="1"/>
  <c r="I41" i="1" s="1"/>
  <c r="H32" i="1"/>
  <c r="H41" i="1" s="1"/>
  <c r="G32" i="1"/>
  <c r="G41" i="1" s="1"/>
  <c r="F32" i="1"/>
  <c r="F41" i="1" s="1"/>
  <c r="E32" i="1"/>
  <c r="E41" i="1" s="1"/>
  <c r="D32" i="1"/>
  <c r="D41" i="1" s="1"/>
  <c r="J165" i="1"/>
  <c r="O17" i="1"/>
  <c r="N17" i="1"/>
  <c r="M17" i="1"/>
  <c r="L17" i="1"/>
  <c r="K17" i="1"/>
  <c r="J17" i="1"/>
  <c r="I17" i="1"/>
  <c r="H17" i="1"/>
  <c r="F17" i="1"/>
  <c r="E17" i="1"/>
  <c r="D17" i="1"/>
  <c r="C17" i="1"/>
  <c r="C26" i="1" s="1"/>
  <c r="C165" i="1" l="1"/>
  <c r="J26" i="1"/>
  <c r="N26" i="1"/>
  <c r="N165" i="1" s="1"/>
  <c r="E26" i="1"/>
  <c r="E165" i="1" s="1"/>
  <c r="D26" i="1"/>
  <c r="D165" i="1" s="1"/>
  <c r="H26" i="1"/>
  <c r="H165" i="1" s="1"/>
  <c r="L26" i="1"/>
  <c r="L165" i="1" s="1"/>
  <c r="K26" i="1"/>
  <c r="K165" i="1" s="1"/>
  <c r="O26" i="1"/>
  <c r="O165" i="1" s="1"/>
  <c r="F26" i="1"/>
  <c r="F165" i="1" s="1"/>
  <c r="I26" i="1"/>
  <c r="I165" i="1" s="1"/>
  <c r="M26" i="1"/>
  <c r="G165" i="1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T178" authorId="0" shapeId="0">
      <text/>
    </comment>
  </commentList>
</comments>
</file>

<file path=xl/sharedStrings.xml><?xml version="1.0" encoding="utf-8"?>
<sst xmlns="http://schemas.openxmlformats.org/spreadsheetml/2006/main" count="291" uniqueCount="161">
  <si>
    <t>в среднем за 10 дней</t>
  </si>
  <si>
    <t>итого за день</t>
  </si>
  <si>
    <t>завтрак (пятница)</t>
  </si>
  <si>
    <t>10 день</t>
  </si>
  <si>
    <t>завтрак (четверг)</t>
  </si>
  <si>
    <t>9 день</t>
  </si>
  <si>
    <t>завтрак (среда)</t>
  </si>
  <si>
    <t>8 день</t>
  </si>
  <si>
    <t>завтрак (вторник)</t>
  </si>
  <si>
    <t>7 день</t>
  </si>
  <si>
    <t>завтрак (понедельник)</t>
  </si>
  <si>
    <t>6 день</t>
  </si>
  <si>
    <t>5 день</t>
  </si>
  <si>
    <t>4 день</t>
  </si>
  <si>
    <t>3 день</t>
  </si>
  <si>
    <t xml:space="preserve"> </t>
  </si>
  <si>
    <t>2 день</t>
  </si>
  <si>
    <t>1 день</t>
  </si>
  <si>
    <t>Fе</t>
  </si>
  <si>
    <t>Мg</t>
  </si>
  <si>
    <t>Р</t>
  </si>
  <si>
    <t>Са</t>
  </si>
  <si>
    <t>Е</t>
  </si>
  <si>
    <t>А</t>
  </si>
  <si>
    <t>С</t>
  </si>
  <si>
    <t>В1</t>
  </si>
  <si>
    <t>ккал</t>
  </si>
  <si>
    <t>(г.)</t>
  </si>
  <si>
    <t>ценность,</t>
  </si>
  <si>
    <t>У</t>
  </si>
  <si>
    <t>Ж</t>
  </si>
  <si>
    <t xml:space="preserve"> Б</t>
  </si>
  <si>
    <t>порции</t>
  </si>
  <si>
    <t>минеральные в-ва,мг</t>
  </si>
  <si>
    <t>витамины, мг</t>
  </si>
  <si>
    <t>энергетич.</t>
  </si>
  <si>
    <t>пищевые вещества (г)</t>
  </si>
  <si>
    <t>масса</t>
  </si>
  <si>
    <t>наименование блюда</t>
  </si>
  <si>
    <t>№ рецеп.</t>
  </si>
  <si>
    <t>бюджетного общеобразовательного учреждения</t>
  </si>
  <si>
    <t>Утверждаю:</t>
  </si>
  <si>
    <t>итого завтрак</t>
  </si>
  <si>
    <t>итого обед</t>
  </si>
  <si>
    <t xml:space="preserve">(1)-Сборник технологических нормативов, рецептурных блюд и кулинарных изделий для школьных образовательных учреждений, школ- интернатов, детских домов и детских оздоровительных учреждений    ГОУ ВПО «Пермская государственная  медицинская академия» им. акад. Е.А. Вагнера Уральский региональный центр питания.  Пермь 2008 г.                                                                                                                                                                                            </t>
  </si>
  <si>
    <t>каша пшенная молочная</t>
  </si>
  <si>
    <t>300(1)</t>
  </si>
  <si>
    <t>чай с сахаром</t>
  </si>
  <si>
    <t>батон нарезной</t>
  </si>
  <si>
    <t>печенье ( в ассортименте)</t>
  </si>
  <si>
    <t>114/90(2)</t>
  </si>
  <si>
    <t>суп картофелный с крупой на мк.б</t>
  </si>
  <si>
    <t>372(2)</t>
  </si>
  <si>
    <t>биточки из птицы припущенные</t>
  </si>
  <si>
    <t>256(2)</t>
  </si>
  <si>
    <t>макароны отварные</t>
  </si>
  <si>
    <t>422(2)</t>
  </si>
  <si>
    <t>соус красный основной</t>
  </si>
  <si>
    <t>294(1)</t>
  </si>
  <si>
    <t>чай с лимоном</t>
  </si>
  <si>
    <t>х/завод</t>
  </si>
  <si>
    <t>хлеб ржаной</t>
  </si>
  <si>
    <t>каша рисовая молочная жидкая</t>
  </si>
  <si>
    <t>129/90(2)</t>
  </si>
  <si>
    <t>суп с мак изд и картофелем на мк.б</t>
  </si>
  <si>
    <t>286(2)</t>
  </si>
  <si>
    <t>сырники из творога с сгущ  молоком</t>
  </si>
  <si>
    <t>баранки сдобные</t>
  </si>
  <si>
    <t>282(1)</t>
  </si>
  <si>
    <t>каша пшеничная молочная</t>
  </si>
  <si>
    <t xml:space="preserve">чай с сахаром </t>
  </si>
  <si>
    <t>пряники ( в ассортименте)</t>
  </si>
  <si>
    <t>95/90(2)</t>
  </si>
  <si>
    <t>борщ скап и карт со сметаной на мк.б</t>
  </si>
  <si>
    <t>341 (2)</t>
  </si>
  <si>
    <t>котлета Пермская</t>
  </si>
  <si>
    <t>202(2)</t>
  </si>
  <si>
    <t>каша гречневая рассыпчатая</t>
  </si>
  <si>
    <t xml:space="preserve">каша "Дружба" </t>
  </si>
  <si>
    <t>вафли (в ассортименте)</t>
  </si>
  <si>
    <t>100/90(2)</t>
  </si>
  <si>
    <t>рассольник Ленинград  со смет на мк б</t>
  </si>
  <si>
    <t>526(2)</t>
  </si>
  <si>
    <t>оладьи с джемом</t>
  </si>
  <si>
    <t>494(2)</t>
  </si>
  <si>
    <t>компот из  кураги</t>
  </si>
  <si>
    <t>хлеб ражаной</t>
  </si>
  <si>
    <t>фрукты ( в ассортименте)</t>
  </si>
  <si>
    <t>каша гречневая вязкая на молоке</t>
  </si>
  <si>
    <t>печенье  ( в ассортименте)</t>
  </si>
  <si>
    <t>375(2)</t>
  </si>
  <si>
    <t>плов из отварной птицы</t>
  </si>
  <si>
    <t>148(2)</t>
  </si>
  <si>
    <t>овощная добавка (помидор св)</t>
  </si>
  <si>
    <t>283(1)</t>
  </si>
  <si>
    <t xml:space="preserve">  </t>
  </si>
  <si>
    <t>каша кукурузная  молочная</t>
  </si>
  <si>
    <t>98/90(2)</t>
  </si>
  <si>
    <t>свекольник со сметаной на мк.б.</t>
  </si>
  <si>
    <t>суп картоф с бобовыми на мк.б</t>
  </si>
  <si>
    <t>каша манная жидкая</t>
  </si>
  <si>
    <t>118/87(2)</t>
  </si>
  <si>
    <t>суп крест с крупой и сметаной на к.б</t>
  </si>
  <si>
    <t>376(2)</t>
  </si>
  <si>
    <t>рагу из птицы</t>
  </si>
  <si>
    <t>каша овсяная из "Геркулеса" жидкая</t>
  </si>
  <si>
    <t>кофейный напиток с молоком</t>
  </si>
  <si>
    <t>фрукты /в ассортименте /</t>
  </si>
  <si>
    <t>496 (2)</t>
  </si>
  <si>
    <t>напиток из шиповника</t>
  </si>
  <si>
    <t>суп молочный с макаронами</t>
  </si>
  <si>
    <t>123/145(2)*</t>
  </si>
  <si>
    <t>суп карт с фрикадельками</t>
  </si>
  <si>
    <t>116/90(2)</t>
  </si>
  <si>
    <t>суп из овощей со сметаной на мк б</t>
  </si>
  <si>
    <t>162(1)</t>
  </si>
  <si>
    <t>котлета рыбная   любительская</t>
  </si>
  <si>
    <t>377(2)</t>
  </si>
  <si>
    <t xml:space="preserve">картофельное пюре  </t>
  </si>
  <si>
    <t>282(2)</t>
  </si>
  <si>
    <t>баранки ( в ассортименте)</t>
  </si>
  <si>
    <t>113/90(2)</t>
  </si>
  <si>
    <t xml:space="preserve">   обед </t>
  </si>
  <si>
    <t xml:space="preserve">112 (1)  </t>
  </si>
  <si>
    <t xml:space="preserve">компот из свежих яблок  </t>
  </si>
  <si>
    <t xml:space="preserve">йогурт </t>
  </si>
  <si>
    <t xml:space="preserve">  обед </t>
  </si>
  <si>
    <t xml:space="preserve">компот из смеси сухофруктов </t>
  </si>
  <si>
    <t>104/90(2)</t>
  </si>
  <si>
    <t>щи из св капусты с карт со смет на мк.б</t>
  </si>
  <si>
    <t>347(2)</t>
  </si>
  <si>
    <t xml:space="preserve">котлеты Школьные </t>
  </si>
  <si>
    <t>385(2)</t>
  </si>
  <si>
    <t>рис отварной</t>
  </si>
  <si>
    <t>114(1)</t>
  </si>
  <si>
    <t>108(1)</t>
  </si>
  <si>
    <t>102(1)</t>
  </si>
  <si>
    <t>104(1)</t>
  </si>
  <si>
    <t>107(1)</t>
  </si>
  <si>
    <t xml:space="preserve">компот из смеси сухофруктов  </t>
  </si>
  <si>
    <t>овощная добавка (огурец св)</t>
  </si>
  <si>
    <t>109(1)</t>
  </si>
  <si>
    <t>286(1)</t>
  </si>
  <si>
    <t xml:space="preserve"> обед </t>
  </si>
  <si>
    <t>53(1)</t>
  </si>
  <si>
    <t xml:space="preserve">102(1) </t>
  </si>
  <si>
    <t xml:space="preserve">х/завод </t>
  </si>
  <si>
    <t>директор БОУ ТМО ВО "Маркушевская</t>
  </si>
  <si>
    <t>основная школа"</t>
  </si>
  <si>
    <t>______________Ю.С. Гусишная</t>
  </si>
  <si>
    <t>"Маркушевская основная школа"</t>
  </si>
  <si>
    <t>-</t>
  </si>
  <si>
    <t>Тарногского муниципального округа Вологодской области</t>
  </si>
  <si>
    <t>Гуляш из говядины</t>
  </si>
  <si>
    <t>жаркое по домашнему</t>
  </si>
  <si>
    <t xml:space="preserve"> Десятидневное меню для обучающихся с   7  лет  и старше и дети с ОВЗ </t>
  </si>
  <si>
    <t>ватрушка с повидлом</t>
  </si>
  <si>
    <r>
      <t xml:space="preserve">(2)- Единый сборник технологических нормативов, рецептурных блюд и кулинарных изделий для детских садов, школ, школ - интернатов, детских домов, детских оздоровительных учреждений,учреждений профессионального образования, специализированных учреждений для несовершеннолетних,нуждающихся в социальной реабилиатации, лечебно -профилактических учреждений     Уральский региональный центр питания.(ИП Перевалов А.Я.)  Пермь 2021 г.                                                                                                                                                                                            
</t>
    </r>
    <r>
      <rPr>
        <b/>
        <sz val="9"/>
        <color theme="1"/>
        <rFont val="Calibri"/>
        <family val="2"/>
        <charset val="204"/>
        <scheme val="minor"/>
      </rPr>
      <t xml:space="preserve"> 
 </t>
    </r>
  </si>
  <si>
    <t>кекс столичный</t>
  </si>
  <si>
    <t>коржик молочный</t>
  </si>
  <si>
    <t>кекс детский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</si>
</sst>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116">
    <xf numFmtId="0" fontId="0" fillId="0" borderId="0" xfId="0"/>
    <xf numFmtId="0" fontId="9" fillId="0" borderId="4" xfId="0" applyFont="1" applyFill="1" applyBorder="1"/>
    <xf numFmtId="0" fontId="6" fillId="0" borderId="4" xfId="0" applyFont="1" applyFill="1" applyBorder="1" applyAlignment="1">
      <alignment horizontal="right"/>
    </xf>
    <xf numFmtId="0" fontId="6" fillId="0" borderId="4" xfId="0" applyFont="1" applyFill="1" applyBorder="1"/>
    <xf numFmtId="0" fontId="7" fillId="0" borderId="4" xfId="0" applyFont="1" applyFill="1" applyBorder="1"/>
    <xf numFmtId="0" fontId="16" fillId="0" borderId="10" xfId="0" applyFont="1" applyFill="1" applyBorder="1"/>
    <xf numFmtId="0" fontId="6" fillId="0" borderId="1" xfId="0" applyFont="1" applyFill="1" applyBorder="1"/>
    <xf numFmtId="0" fontId="6" fillId="0" borderId="5" xfId="0" applyFont="1" applyFill="1" applyBorder="1"/>
    <xf numFmtId="2" fontId="6" fillId="0" borderId="4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0" fontId="9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Fill="1"/>
    <xf numFmtId="0" fontId="9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16" fillId="0" borderId="11" xfId="0" applyFont="1" applyFill="1" applyBorder="1"/>
    <xf numFmtId="0" fontId="16" fillId="0" borderId="2" xfId="0" applyFont="1" applyFill="1" applyBorder="1"/>
    <xf numFmtId="0" fontId="16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8" xfId="0" applyFont="1" applyFill="1" applyBorder="1"/>
    <xf numFmtId="0" fontId="4" fillId="0" borderId="0" xfId="0" applyFont="1" applyFill="1" applyBorder="1"/>
    <xf numFmtId="0" fontId="16" fillId="0" borderId="5" xfId="0" applyFont="1" applyFill="1" applyBorder="1"/>
    <xf numFmtId="0" fontId="16" fillId="0" borderId="7" xfId="0" applyFont="1" applyFill="1" applyBorder="1"/>
    <xf numFmtId="0" fontId="16" fillId="0" borderId="5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4" fillId="0" borderId="1" xfId="0" applyFont="1" applyFill="1" applyBorder="1"/>
    <xf numFmtId="0" fontId="0" fillId="0" borderId="0" xfId="0" applyFill="1" applyBorder="1"/>
    <xf numFmtId="0" fontId="7" fillId="0" borderId="1" xfId="0" applyFont="1" applyFill="1" applyBorder="1"/>
    <xf numFmtId="0" fontId="7" fillId="0" borderId="3" xfId="0" applyFont="1" applyFill="1" applyBorder="1"/>
    <xf numFmtId="2" fontId="7" fillId="0" borderId="1" xfId="0" applyNumberFormat="1" applyFont="1" applyFill="1" applyBorder="1" applyAlignment="1">
      <alignment horizontal="center"/>
    </xf>
    <xf numFmtId="0" fontId="7" fillId="0" borderId="2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2" fontId="12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0" fillId="0" borderId="1" xfId="0" applyFill="1" applyBorder="1"/>
    <xf numFmtId="0" fontId="6" fillId="0" borderId="5" xfId="0" applyFont="1" applyFill="1" applyBorder="1" applyAlignment="1">
      <alignment horizontal="right"/>
    </xf>
    <xf numFmtId="2" fontId="6" fillId="0" borderId="5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7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/>
    <xf numFmtId="0" fontId="4" fillId="0" borderId="1" xfId="0" applyFont="1" applyFill="1" applyBorder="1" applyAlignment="1">
      <alignment horizontal="right"/>
    </xf>
    <xf numFmtId="0" fontId="15" fillId="0" borderId="1" xfId="0" applyFont="1" applyFill="1" applyBorder="1"/>
    <xf numFmtId="0" fontId="4" fillId="0" borderId="0" xfId="0" applyFont="1" applyFill="1"/>
    <xf numFmtId="0" fontId="6" fillId="0" borderId="2" xfId="0" applyFont="1" applyFill="1" applyBorder="1"/>
    <xf numFmtId="2" fontId="8" fillId="0" borderId="1" xfId="0" applyNumberFormat="1" applyFont="1" applyFill="1" applyBorder="1" applyAlignment="1">
      <alignment horizontal="center"/>
    </xf>
    <xf numFmtId="0" fontId="8" fillId="0" borderId="2" xfId="0" applyFont="1" applyFill="1" applyBorder="1"/>
    <xf numFmtId="0" fontId="8" fillId="0" borderId="1" xfId="0" applyFont="1" applyFill="1" applyBorder="1"/>
    <xf numFmtId="0" fontId="7" fillId="0" borderId="1" xfId="0" applyFont="1" applyFill="1" applyBorder="1" applyAlignment="1">
      <alignment horizontal="left"/>
    </xf>
    <xf numFmtId="2" fontId="6" fillId="0" borderId="1" xfId="0" applyNumberFormat="1" applyFont="1" applyFill="1" applyBorder="1" applyAlignment="1">
      <alignment horizontal="right"/>
    </xf>
    <xf numFmtId="0" fontId="4" fillId="0" borderId="2" xfId="0" applyFont="1" applyFill="1" applyBorder="1"/>
    <xf numFmtId="2" fontId="4" fillId="0" borderId="1" xfId="0" applyNumberFormat="1" applyFont="1" applyFill="1" applyBorder="1"/>
    <xf numFmtId="0" fontId="15" fillId="0" borderId="2" xfId="0" applyFont="1" applyFill="1" applyBorder="1"/>
    <xf numFmtId="2" fontId="15" fillId="0" borderId="1" xfId="0" applyNumberFormat="1" applyFont="1" applyFill="1" applyBorder="1"/>
    <xf numFmtId="2" fontId="7" fillId="0" borderId="1" xfId="0" applyNumberFormat="1" applyFont="1" applyFill="1" applyBorder="1"/>
    <xf numFmtId="0" fontId="17" fillId="0" borderId="1" xfId="0" applyFont="1" applyFill="1" applyBorder="1"/>
    <xf numFmtId="0" fontId="12" fillId="0" borderId="1" xfId="0" applyFont="1" applyFill="1" applyBorder="1"/>
    <xf numFmtId="2" fontId="15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right"/>
    </xf>
    <xf numFmtId="2" fontId="15" fillId="0" borderId="1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right"/>
    </xf>
    <xf numFmtId="2" fontId="8" fillId="0" borderId="1" xfId="0" applyNumberFormat="1" applyFont="1" applyFill="1" applyBorder="1"/>
    <xf numFmtId="0" fontId="5" fillId="0" borderId="1" xfId="0" applyFont="1" applyFill="1" applyBorder="1"/>
    <xf numFmtId="2" fontId="5" fillId="0" borderId="1" xfId="0" applyNumberFormat="1" applyFont="1" applyFill="1" applyBorder="1" applyAlignment="1">
      <alignment horizontal="center"/>
    </xf>
    <xf numFmtId="0" fontId="15" fillId="0" borderId="0" xfId="0" applyFont="1" applyFill="1" applyBorder="1"/>
    <xf numFmtId="0" fontId="6" fillId="0" borderId="2" xfId="0" applyFont="1" applyFill="1" applyBorder="1" applyAlignment="1">
      <alignment horizontal="center"/>
    </xf>
    <xf numFmtId="2" fontId="12" fillId="0" borderId="0" xfId="0" applyNumberFormat="1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17" fillId="0" borderId="0" xfId="0" applyFont="1" applyFill="1"/>
    <xf numFmtId="2" fontId="4" fillId="0" borderId="0" xfId="0" applyNumberFormat="1" applyFont="1" applyFill="1" applyBorder="1"/>
    <xf numFmtId="2" fontId="12" fillId="0" borderId="1" xfId="0" applyNumberFormat="1" applyFont="1" applyFill="1" applyBorder="1" applyAlignment="1">
      <alignment horizontal="center" vertical="top"/>
    </xf>
    <xf numFmtId="2" fontId="12" fillId="0" borderId="5" xfId="0" applyNumberFormat="1" applyFont="1" applyFill="1" applyBorder="1" applyAlignment="1">
      <alignment horizontal="center" vertical="top"/>
    </xf>
    <xf numFmtId="2" fontId="7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0" xfId="0" applyFont="1" applyFill="1"/>
    <xf numFmtId="0" fontId="4" fillId="0" borderId="1" xfId="0" applyNumberFormat="1" applyFont="1" applyFill="1" applyBorder="1"/>
    <xf numFmtId="2" fontId="6" fillId="0" borderId="1" xfId="0" applyNumberFormat="1" applyFont="1" applyFill="1" applyBorder="1"/>
    <xf numFmtId="2" fontId="20" fillId="0" borderId="1" xfId="0" applyNumberFormat="1" applyFont="1" applyFill="1" applyBorder="1"/>
    <xf numFmtId="2" fontId="16" fillId="0" borderId="9" xfId="0" applyNumberFormat="1" applyFont="1" applyFill="1" applyBorder="1"/>
    <xf numFmtId="2" fontId="16" fillId="0" borderId="6" xfId="0" applyNumberFormat="1" applyFont="1" applyFill="1" applyBorder="1" applyAlignment="1">
      <alignment horizontal="center"/>
    </xf>
    <xf numFmtId="2" fontId="6" fillId="0" borderId="4" xfId="0" applyNumberFormat="1" applyFont="1" applyFill="1" applyBorder="1"/>
    <xf numFmtId="2" fontId="6" fillId="0" borderId="5" xfId="0" applyNumberFormat="1" applyFont="1" applyFill="1" applyBorder="1"/>
    <xf numFmtId="2" fontId="5" fillId="0" borderId="1" xfId="0" applyNumberFormat="1" applyFont="1" applyFill="1" applyBorder="1"/>
    <xf numFmtId="2" fontId="7" fillId="0" borderId="0" xfId="0" applyNumberFormat="1" applyFont="1" applyFill="1"/>
    <xf numFmtId="2" fontId="0" fillId="0" borderId="0" xfId="0" applyNumberFormat="1" applyFill="1"/>
    <xf numFmtId="0" fontId="18" fillId="0" borderId="12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9" fillId="0" borderId="0" xfId="0" applyFont="1" applyFill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78"/>
  <sheetViews>
    <sheetView tabSelected="1" view="pageBreakPreview" topLeftCell="A118" zoomScale="70" zoomScaleNormal="120" zoomScaleSheetLayoutView="70" workbookViewId="0">
      <selection activeCell="B157" sqref="B157:G162"/>
    </sheetView>
  </sheetViews>
  <sheetFormatPr defaultRowHeight="15" x14ac:dyDescent="0.25"/>
  <cols>
    <col min="1" max="1" width="8.7109375" style="12" customWidth="1"/>
    <col min="2" max="2" width="35.7109375" style="12" customWidth="1"/>
    <col min="3" max="3" width="9.85546875" style="12" customWidth="1"/>
    <col min="4" max="4" width="7.42578125" style="12" customWidth="1"/>
    <col min="5" max="5" width="8.42578125" style="12" customWidth="1"/>
    <col min="6" max="6" width="6.85546875" style="12" customWidth="1"/>
    <col min="7" max="7" width="10.42578125" style="12" customWidth="1"/>
    <col min="8" max="8" width="6" style="99" customWidth="1"/>
    <col min="9" max="9" width="6.140625" style="12" customWidth="1"/>
    <col min="10" max="10" width="4.85546875" style="12" customWidth="1"/>
    <col min="11" max="11" width="5.28515625" style="12" customWidth="1"/>
    <col min="12" max="12" width="6.7109375" style="12" customWidth="1"/>
    <col min="13" max="13" width="7.7109375" style="12" customWidth="1"/>
    <col min="14" max="14" width="7.28515625" style="12" customWidth="1"/>
    <col min="15" max="16" width="6.5703125" style="12" customWidth="1"/>
    <col min="17" max="17" width="5.140625" style="12" customWidth="1"/>
    <col min="18" max="18" width="3.85546875" style="12" customWidth="1"/>
    <col min="19" max="253" width="9.140625" style="12"/>
    <col min="254" max="254" width="8.7109375" style="12" customWidth="1"/>
    <col min="255" max="255" width="35.7109375" style="12" customWidth="1"/>
    <col min="256" max="256" width="9.85546875" style="12" customWidth="1"/>
    <col min="257" max="257" width="7.42578125" style="12" customWidth="1"/>
    <col min="258" max="258" width="8.42578125" style="12" customWidth="1"/>
    <col min="259" max="259" width="6.85546875" style="12" customWidth="1"/>
    <col min="260" max="260" width="10.42578125" style="12" customWidth="1"/>
    <col min="261" max="261" width="4.85546875" style="12" customWidth="1"/>
    <col min="262" max="262" width="4.7109375" style="12" customWidth="1"/>
    <col min="263" max="263" width="4.85546875" style="12" customWidth="1"/>
    <col min="264" max="264" width="4.140625" style="12" customWidth="1"/>
    <col min="265" max="265" width="5.5703125" style="12" customWidth="1"/>
    <col min="266" max="266" width="4.85546875" style="12" customWidth="1"/>
    <col min="267" max="267" width="5" style="12" customWidth="1"/>
    <col min="268" max="268" width="6.5703125" style="12" customWidth="1"/>
    <col min="269" max="269" width="9.5703125" style="12" customWidth="1"/>
    <col min="270" max="272" width="6.5703125" style="12" customWidth="1"/>
    <col min="273" max="273" width="5.140625" style="12" customWidth="1"/>
    <col min="274" max="274" width="3.85546875" style="12" customWidth="1"/>
    <col min="275" max="509" width="9.140625" style="12"/>
    <col min="510" max="510" width="8.7109375" style="12" customWidth="1"/>
    <col min="511" max="511" width="35.7109375" style="12" customWidth="1"/>
    <col min="512" max="512" width="9.85546875" style="12" customWidth="1"/>
    <col min="513" max="513" width="7.42578125" style="12" customWidth="1"/>
    <col min="514" max="514" width="8.42578125" style="12" customWidth="1"/>
    <col min="515" max="515" width="6.85546875" style="12" customWidth="1"/>
    <col min="516" max="516" width="10.42578125" style="12" customWidth="1"/>
    <col min="517" max="517" width="4.85546875" style="12" customWidth="1"/>
    <col min="518" max="518" width="4.7109375" style="12" customWidth="1"/>
    <col min="519" max="519" width="4.85546875" style="12" customWidth="1"/>
    <col min="520" max="520" width="4.140625" style="12" customWidth="1"/>
    <col min="521" max="521" width="5.5703125" style="12" customWidth="1"/>
    <col min="522" max="522" width="4.85546875" style="12" customWidth="1"/>
    <col min="523" max="523" width="5" style="12" customWidth="1"/>
    <col min="524" max="524" width="6.5703125" style="12" customWidth="1"/>
    <col min="525" max="525" width="9.5703125" style="12" customWidth="1"/>
    <col min="526" max="528" width="6.5703125" style="12" customWidth="1"/>
    <col min="529" max="529" width="5.140625" style="12" customWidth="1"/>
    <col min="530" max="530" width="3.85546875" style="12" customWidth="1"/>
    <col min="531" max="765" width="9.140625" style="12"/>
    <col min="766" max="766" width="8.7109375" style="12" customWidth="1"/>
    <col min="767" max="767" width="35.7109375" style="12" customWidth="1"/>
    <col min="768" max="768" width="9.85546875" style="12" customWidth="1"/>
    <col min="769" max="769" width="7.42578125" style="12" customWidth="1"/>
    <col min="770" max="770" width="8.42578125" style="12" customWidth="1"/>
    <col min="771" max="771" width="6.85546875" style="12" customWidth="1"/>
    <col min="772" max="772" width="10.42578125" style="12" customWidth="1"/>
    <col min="773" max="773" width="4.85546875" style="12" customWidth="1"/>
    <col min="774" max="774" width="4.7109375" style="12" customWidth="1"/>
    <col min="775" max="775" width="4.85546875" style="12" customWidth="1"/>
    <col min="776" max="776" width="4.140625" style="12" customWidth="1"/>
    <col min="777" max="777" width="5.5703125" style="12" customWidth="1"/>
    <col min="778" max="778" width="4.85546875" style="12" customWidth="1"/>
    <col min="779" max="779" width="5" style="12" customWidth="1"/>
    <col min="780" max="780" width="6.5703125" style="12" customWidth="1"/>
    <col min="781" max="781" width="9.5703125" style="12" customWidth="1"/>
    <col min="782" max="784" width="6.5703125" style="12" customWidth="1"/>
    <col min="785" max="785" width="5.140625" style="12" customWidth="1"/>
    <col min="786" max="786" width="3.85546875" style="12" customWidth="1"/>
    <col min="787" max="1021" width="9.140625" style="12"/>
    <col min="1022" max="1022" width="8.7109375" style="12" customWidth="1"/>
    <col min="1023" max="1023" width="35.7109375" style="12" customWidth="1"/>
    <col min="1024" max="1024" width="9.85546875" style="12" customWidth="1"/>
    <col min="1025" max="1025" width="7.42578125" style="12" customWidth="1"/>
    <col min="1026" max="1026" width="8.42578125" style="12" customWidth="1"/>
    <col min="1027" max="1027" width="6.85546875" style="12" customWidth="1"/>
    <col min="1028" max="1028" width="10.42578125" style="12" customWidth="1"/>
    <col min="1029" max="1029" width="4.85546875" style="12" customWidth="1"/>
    <col min="1030" max="1030" width="4.7109375" style="12" customWidth="1"/>
    <col min="1031" max="1031" width="4.85546875" style="12" customWidth="1"/>
    <col min="1032" max="1032" width="4.140625" style="12" customWidth="1"/>
    <col min="1033" max="1033" width="5.5703125" style="12" customWidth="1"/>
    <col min="1034" max="1034" width="4.85546875" style="12" customWidth="1"/>
    <col min="1035" max="1035" width="5" style="12" customWidth="1"/>
    <col min="1036" max="1036" width="6.5703125" style="12" customWidth="1"/>
    <col min="1037" max="1037" width="9.5703125" style="12" customWidth="1"/>
    <col min="1038" max="1040" width="6.5703125" style="12" customWidth="1"/>
    <col min="1041" max="1041" width="5.140625" style="12" customWidth="1"/>
    <col min="1042" max="1042" width="3.85546875" style="12" customWidth="1"/>
    <col min="1043" max="1277" width="9.140625" style="12"/>
    <col min="1278" max="1278" width="8.7109375" style="12" customWidth="1"/>
    <col min="1279" max="1279" width="35.7109375" style="12" customWidth="1"/>
    <col min="1280" max="1280" width="9.85546875" style="12" customWidth="1"/>
    <col min="1281" max="1281" width="7.42578125" style="12" customWidth="1"/>
    <col min="1282" max="1282" width="8.42578125" style="12" customWidth="1"/>
    <col min="1283" max="1283" width="6.85546875" style="12" customWidth="1"/>
    <col min="1284" max="1284" width="10.42578125" style="12" customWidth="1"/>
    <col min="1285" max="1285" width="4.85546875" style="12" customWidth="1"/>
    <col min="1286" max="1286" width="4.7109375" style="12" customWidth="1"/>
    <col min="1287" max="1287" width="4.85546875" style="12" customWidth="1"/>
    <col min="1288" max="1288" width="4.140625" style="12" customWidth="1"/>
    <col min="1289" max="1289" width="5.5703125" style="12" customWidth="1"/>
    <col min="1290" max="1290" width="4.85546875" style="12" customWidth="1"/>
    <col min="1291" max="1291" width="5" style="12" customWidth="1"/>
    <col min="1292" max="1292" width="6.5703125" style="12" customWidth="1"/>
    <col min="1293" max="1293" width="9.5703125" style="12" customWidth="1"/>
    <col min="1294" max="1296" width="6.5703125" style="12" customWidth="1"/>
    <col min="1297" max="1297" width="5.140625" style="12" customWidth="1"/>
    <col min="1298" max="1298" width="3.85546875" style="12" customWidth="1"/>
    <col min="1299" max="1533" width="9.140625" style="12"/>
    <col min="1534" max="1534" width="8.7109375" style="12" customWidth="1"/>
    <col min="1535" max="1535" width="35.7109375" style="12" customWidth="1"/>
    <col min="1536" max="1536" width="9.85546875" style="12" customWidth="1"/>
    <col min="1537" max="1537" width="7.42578125" style="12" customWidth="1"/>
    <col min="1538" max="1538" width="8.42578125" style="12" customWidth="1"/>
    <col min="1539" max="1539" width="6.85546875" style="12" customWidth="1"/>
    <col min="1540" max="1540" width="10.42578125" style="12" customWidth="1"/>
    <col min="1541" max="1541" width="4.85546875" style="12" customWidth="1"/>
    <col min="1542" max="1542" width="4.7109375" style="12" customWidth="1"/>
    <col min="1543" max="1543" width="4.85546875" style="12" customWidth="1"/>
    <col min="1544" max="1544" width="4.140625" style="12" customWidth="1"/>
    <col min="1545" max="1545" width="5.5703125" style="12" customWidth="1"/>
    <col min="1546" max="1546" width="4.85546875" style="12" customWidth="1"/>
    <col min="1547" max="1547" width="5" style="12" customWidth="1"/>
    <col min="1548" max="1548" width="6.5703125" style="12" customWidth="1"/>
    <col min="1549" max="1549" width="9.5703125" style="12" customWidth="1"/>
    <col min="1550" max="1552" width="6.5703125" style="12" customWidth="1"/>
    <col min="1553" max="1553" width="5.140625" style="12" customWidth="1"/>
    <col min="1554" max="1554" width="3.85546875" style="12" customWidth="1"/>
    <col min="1555" max="1789" width="9.140625" style="12"/>
    <col min="1790" max="1790" width="8.7109375" style="12" customWidth="1"/>
    <col min="1791" max="1791" width="35.7109375" style="12" customWidth="1"/>
    <col min="1792" max="1792" width="9.85546875" style="12" customWidth="1"/>
    <col min="1793" max="1793" width="7.42578125" style="12" customWidth="1"/>
    <col min="1794" max="1794" width="8.42578125" style="12" customWidth="1"/>
    <col min="1795" max="1795" width="6.85546875" style="12" customWidth="1"/>
    <col min="1796" max="1796" width="10.42578125" style="12" customWidth="1"/>
    <col min="1797" max="1797" width="4.85546875" style="12" customWidth="1"/>
    <col min="1798" max="1798" width="4.7109375" style="12" customWidth="1"/>
    <col min="1799" max="1799" width="4.85546875" style="12" customWidth="1"/>
    <col min="1800" max="1800" width="4.140625" style="12" customWidth="1"/>
    <col min="1801" max="1801" width="5.5703125" style="12" customWidth="1"/>
    <col min="1802" max="1802" width="4.85546875" style="12" customWidth="1"/>
    <col min="1803" max="1803" width="5" style="12" customWidth="1"/>
    <col min="1804" max="1804" width="6.5703125" style="12" customWidth="1"/>
    <col min="1805" max="1805" width="9.5703125" style="12" customWidth="1"/>
    <col min="1806" max="1808" width="6.5703125" style="12" customWidth="1"/>
    <col min="1809" max="1809" width="5.140625" style="12" customWidth="1"/>
    <col min="1810" max="1810" width="3.85546875" style="12" customWidth="1"/>
    <col min="1811" max="2045" width="9.140625" style="12"/>
    <col min="2046" max="2046" width="8.7109375" style="12" customWidth="1"/>
    <col min="2047" max="2047" width="35.7109375" style="12" customWidth="1"/>
    <col min="2048" max="2048" width="9.85546875" style="12" customWidth="1"/>
    <col min="2049" max="2049" width="7.42578125" style="12" customWidth="1"/>
    <col min="2050" max="2050" width="8.42578125" style="12" customWidth="1"/>
    <col min="2051" max="2051" width="6.85546875" style="12" customWidth="1"/>
    <col min="2052" max="2052" width="10.42578125" style="12" customWidth="1"/>
    <col min="2053" max="2053" width="4.85546875" style="12" customWidth="1"/>
    <col min="2054" max="2054" width="4.7109375" style="12" customWidth="1"/>
    <col min="2055" max="2055" width="4.85546875" style="12" customWidth="1"/>
    <col min="2056" max="2056" width="4.140625" style="12" customWidth="1"/>
    <col min="2057" max="2057" width="5.5703125" style="12" customWidth="1"/>
    <col min="2058" max="2058" width="4.85546875" style="12" customWidth="1"/>
    <col min="2059" max="2059" width="5" style="12" customWidth="1"/>
    <col min="2060" max="2060" width="6.5703125" style="12" customWidth="1"/>
    <col min="2061" max="2061" width="9.5703125" style="12" customWidth="1"/>
    <col min="2062" max="2064" width="6.5703125" style="12" customWidth="1"/>
    <col min="2065" max="2065" width="5.140625" style="12" customWidth="1"/>
    <col min="2066" max="2066" width="3.85546875" style="12" customWidth="1"/>
    <col min="2067" max="2301" width="9.140625" style="12"/>
    <col min="2302" max="2302" width="8.7109375" style="12" customWidth="1"/>
    <col min="2303" max="2303" width="35.7109375" style="12" customWidth="1"/>
    <col min="2304" max="2304" width="9.85546875" style="12" customWidth="1"/>
    <col min="2305" max="2305" width="7.42578125" style="12" customWidth="1"/>
    <col min="2306" max="2306" width="8.42578125" style="12" customWidth="1"/>
    <col min="2307" max="2307" width="6.85546875" style="12" customWidth="1"/>
    <col min="2308" max="2308" width="10.42578125" style="12" customWidth="1"/>
    <col min="2309" max="2309" width="4.85546875" style="12" customWidth="1"/>
    <col min="2310" max="2310" width="4.7109375" style="12" customWidth="1"/>
    <col min="2311" max="2311" width="4.85546875" style="12" customWidth="1"/>
    <col min="2312" max="2312" width="4.140625" style="12" customWidth="1"/>
    <col min="2313" max="2313" width="5.5703125" style="12" customWidth="1"/>
    <col min="2314" max="2314" width="4.85546875" style="12" customWidth="1"/>
    <col min="2315" max="2315" width="5" style="12" customWidth="1"/>
    <col min="2316" max="2316" width="6.5703125" style="12" customWidth="1"/>
    <col min="2317" max="2317" width="9.5703125" style="12" customWidth="1"/>
    <col min="2318" max="2320" width="6.5703125" style="12" customWidth="1"/>
    <col min="2321" max="2321" width="5.140625" style="12" customWidth="1"/>
    <col min="2322" max="2322" width="3.85546875" style="12" customWidth="1"/>
    <col min="2323" max="2557" width="9.140625" style="12"/>
    <col min="2558" max="2558" width="8.7109375" style="12" customWidth="1"/>
    <col min="2559" max="2559" width="35.7109375" style="12" customWidth="1"/>
    <col min="2560" max="2560" width="9.85546875" style="12" customWidth="1"/>
    <col min="2561" max="2561" width="7.42578125" style="12" customWidth="1"/>
    <col min="2562" max="2562" width="8.42578125" style="12" customWidth="1"/>
    <col min="2563" max="2563" width="6.85546875" style="12" customWidth="1"/>
    <col min="2564" max="2564" width="10.42578125" style="12" customWidth="1"/>
    <col min="2565" max="2565" width="4.85546875" style="12" customWidth="1"/>
    <col min="2566" max="2566" width="4.7109375" style="12" customWidth="1"/>
    <col min="2567" max="2567" width="4.85546875" style="12" customWidth="1"/>
    <col min="2568" max="2568" width="4.140625" style="12" customWidth="1"/>
    <col min="2569" max="2569" width="5.5703125" style="12" customWidth="1"/>
    <col min="2570" max="2570" width="4.85546875" style="12" customWidth="1"/>
    <col min="2571" max="2571" width="5" style="12" customWidth="1"/>
    <col min="2572" max="2572" width="6.5703125" style="12" customWidth="1"/>
    <col min="2573" max="2573" width="9.5703125" style="12" customWidth="1"/>
    <col min="2574" max="2576" width="6.5703125" style="12" customWidth="1"/>
    <col min="2577" max="2577" width="5.140625" style="12" customWidth="1"/>
    <col min="2578" max="2578" width="3.85546875" style="12" customWidth="1"/>
    <col min="2579" max="2813" width="9.140625" style="12"/>
    <col min="2814" max="2814" width="8.7109375" style="12" customWidth="1"/>
    <col min="2815" max="2815" width="35.7109375" style="12" customWidth="1"/>
    <col min="2816" max="2816" width="9.85546875" style="12" customWidth="1"/>
    <col min="2817" max="2817" width="7.42578125" style="12" customWidth="1"/>
    <col min="2818" max="2818" width="8.42578125" style="12" customWidth="1"/>
    <col min="2819" max="2819" width="6.85546875" style="12" customWidth="1"/>
    <col min="2820" max="2820" width="10.42578125" style="12" customWidth="1"/>
    <col min="2821" max="2821" width="4.85546875" style="12" customWidth="1"/>
    <col min="2822" max="2822" width="4.7109375" style="12" customWidth="1"/>
    <col min="2823" max="2823" width="4.85546875" style="12" customWidth="1"/>
    <col min="2824" max="2824" width="4.140625" style="12" customWidth="1"/>
    <col min="2825" max="2825" width="5.5703125" style="12" customWidth="1"/>
    <col min="2826" max="2826" width="4.85546875" style="12" customWidth="1"/>
    <col min="2827" max="2827" width="5" style="12" customWidth="1"/>
    <col min="2828" max="2828" width="6.5703125" style="12" customWidth="1"/>
    <col min="2829" max="2829" width="9.5703125" style="12" customWidth="1"/>
    <col min="2830" max="2832" width="6.5703125" style="12" customWidth="1"/>
    <col min="2833" max="2833" width="5.140625" style="12" customWidth="1"/>
    <col min="2834" max="2834" width="3.85546875" style="12" customWidth="1"/>
    <col min="2835" max="3069" width="9.140625" style="12"/>
    <col min="3070" max="3070" width="8.7109375" style="12" customWidth="1"/>
    <col min="3071" max="3071" width="35.7109375" style="12" customWidth="1"/>
    <col min="3072" max="3072" width="9.85546875" style="12" customWidth="1"/>
    <col min="3073" max="3073" width="7.42578125" style="12" customWidth="1"/>
    <col min="3074" max="3074" width="8.42578125" style="12" customWidth="1"/>
    <col min="3075" max="3075" width="6.85546875" style="12" customWidth="1"/>
    <col min="3076" max="3076" width="10.42578125" style="12" customWidth="1"/>
    <col min="3077" max="3077" width="4.85546875" style="12" customWidth="1"/>
    <col min="3078" max="3078" width="4.7109375" style="12" customWidth="1"/>
    <col min="3079" max="3079" width="4.85546875" style="12" customWidth="1"/>
    <col min="3080" max="3080" width="4.140625" style="12" customWidth="1"/>
    <col min="3081" max="3081" width="5.5703125" style="12" customWidth="1"/>
    <col min="3082" max="3082" width="4.85546875" style="12" customWidth="1"/>
    <col min="3083" max="3083" width="5" style="12" customWidth="1"/>
    <col min="3084" max="3084" width="6.5703125" style="12" customWidth="1"/>
    <col min="3085" max="3085" width="9.5703125" style="12" customWidth="1"/>
    <col min="3086" max="3088" width="6.5703125" style="12" customWidth="1"/>
    <col min="3089" max="3089" width="5.140625" style="12" customWidth="1"/>
    <col min="3090" max="3090" width="3.85546875" style="12" customWidth="1"/>
    <col min="3091" max="3325" width="9.140625" style="12"/>
    <col min="3326" max="3326" width="8.7109375" style="12" customWidth="1"/>
    <col min="3327" max="3327" width="35.7109375" style="12" customWidth="1"/>
    <col min="3328" max="3328" width="9.85546875" style="12" customWidth="1"/>
    <col min="3329" max="3329" width="7.42578125" style="12" customWidth="1"/>
    <col min="3330" max="3330" width="8.42578125" style="12" customWidth="1"/>
    <col min="3331" max="3331" width="6.85546875" style="12" customWidth="1"/>
    <col min="3332" max="3332" width="10.42578125" style="12" customWidth="1"/>
    <col min="3333" max="3333" width="4.85546875" style="12" customWidth="1"/>
    <col min="3334" max="3334" width="4.7109375" style="12" customWidth="1"/>
    <col min="3335" max="3335" width="4.85546875" style="12" customWidth="1"/>
    <col min="3336" max="3336" width="4.140625" style="12" customWidth="1"/>
    <col min="3337" max="3337" width="5.5703125" style="12" customWidth="1"/>
    <col min="3338" max="3338" width="4.85546875" style="12" customWidth="1"/>
    <col min="3339" max="3339" width="5" style="12" customWidth="1"/>
    <col min="3340" max="3340" width="6.5703125" style="12" customWidth="1"/>
    <col min="3341" max="3341" width="9.5703125" style="12" customWidth="1"/>
    <col min="3342" max="3344" width="6.5703125" style="12" customWidth="1"/>
    <col min="3345" max="3345" width="5.140625" style="12" customWidth="1"/>
    <col min="3346" max="3346" width="3.85546875" style="12" customWidth="1"/>
    <col min="3347" max="3581" width="9.140625" style="12"/>
    <col min="3582" max="3582" width="8.7109375" style="12" customWidth="1"/>
    <col min="3583" max="3583" width="35.7109375" style="12" customWidth="1"/>
    <col min="3584" max="3584" width="9.85546875" style="12" customWidth="1"/>
    <col min="3585" max="3585" width="7.42578125" style="12" customWidth="1"/>
    <col min="3586" max="3586" width="8.42578125" style="12" customWidth="1"/>
    <col min="3587" max="3587" width="6.85546875" style="12" customWidth="1"/>
    <col min="3588" max="3588" width="10.42578125" style="12" customWidth="1"/>
    <col min="3589" max="3589" width="4.85546875" style="12" customWidth="1"/>
    <col min="3590" max="3590" width="4.7109375" style="12" customWidth="1"/>
    <col min="3591" max="3591" width="4.85546875" style="12" customWidth="1"/>
    <col min="3592" max="3592" width="4.140625" style="12" customWidth="1"/>
    <col min="3593" max="3593" width="5.5703125" style="12" customWidth="1"/>
    <col min="3594" max="3594" width="4.85546875" style="12" customWidth="1"/>
    <col min="3595" max="3595" width="5" style="12" customWidth="1"/>
    <col min="3596" max="3596" width="6.5703125" style="12" customWidth="1"/>
    <col min="3597" max="3597" width="9.5703125" style="12" customWidth="1"/>
    <col min="3598" max="3600" width="6.5703125" style="12" customWidth="1"/>
    <col min="3601" max="3601" width="5.140625" style="12" customWidth="1"/>
    <col min="3602" max="3602" width="3.85546875" style="12" customWidth="1"/>
    <col min="3603" max="3837" width="9.140625" style="12"/>
    <col min="3838" max="3838" width="8.7109375" style="12" customWidth="1"/>
    <col min="3839" max="3839" width="35.7109375" style="12" customWidth="1"/>
    <col min="3840" max="3840" width="9.85546875" style="12" customWidth="1"/>
    <col min="3841" max="3841" width="7.42578125" style="12" customWidth="1"/>
    <col min="3842" max="3842" width="8.42578125" style="12" customWidth="1"/>
    <col min="3843" max="3843" width="6.85546875" style="12" customWidth="1"/>
    <col min="3844" max="3844" width="10.42578125" style="12" customWidth="1"/>
    <col min="3845" max="3845" width="4.85546875" style="12" customWidth="1"/>
    <col min="3846" max="3846" width="4.7109375" style="12" customWidth="1"/>
    <col min="3847" max="3847" width="4.85546875" style="12" customWidth="1"/>
    <col min="3848" max="3848" width="4.140625" style="12" customWidth="1"/>
    <col min="3849" max="3849" width="5.5703125" style="12" customWidth="1"/>
    <col min="3850" max="3850" width="4.85546875" style="12" customWidth="1"/>
    <col min="3851" max="3851" width="5" style="12" customWidth="1"/>
    <col min="3852" max="3852" width="6.5703125" style="12" customWidth="1"/>
    <col min="3853" max="3853" width="9.5703125" style="12" customWidth="1"/>
    <col min="3854" max="3856" width="6.5703125" style="12" customWidth="1"/>
    <col min="3857" max="3857" width="5.140625" style="12" customWidth="1"/>
    <col min="3858" max="3858" width="3.85546875" style="12" customWidth="1"/>
    <col min="3859" max="4093" width="9.140625" style="12"/>
    <col min="4094" max="4094" width="8.7109375" style="12" customWidth="1"/>
    <col min="4095" max="4095" width="35.7109375" style="12" customWidth="1"/>
    <col min="4096" max="4096" width="9.85546875" style="12" customWidth="1"/>
    <col min="4097" max="4097" width="7.42578125" style="12" customWidth="1"/>
    <col min="4098" max="4098" width="8.42578125" style="12" customWidth="1"/>
    <col min="4099" max="4099" width="6.85546875" style="12" customWidth="1"/>
    <col min="4100" max="4100" width="10.42578125" style="12" customWidth="1"/>
    <col min="4101" max="4101" width="4.85546875" style="12" customWidth="1"/>
    <col min="4102" max="4102" width="4.7109375" style="12" customWidth="1"/>
    <col min="4103" max="4103" width="4.85546875" style="12" customWidth="1"/>
    <col min="4104" max="4104" width="4.140625" style="12" customWidth="1"/>
    <col min="4105" max="4105" width="5.5703125" style="12" customWidth="1"/>
    <col min="4106" max="4106" width="4.85546875" style="12" customWidth="1"/>
    <col min="4107" max="4107" width="5" style="12" customWidth="1"/>
    <col min="4108" max="4108" width="6.5703125" style="12" customWidth="1"/>
    <col min="4109" max="4109" width="9.5703125" style="12" customWidth="1"/>
    <col min="4110" max="4112" width="6.5703125" style="12" customWidth="1"/>
    <col min="4113" max="4113" width="5.140625" style="12" customWidth="1"/>
    <col min="4114" max="4114" width="3.85546875" style="12" customWidth="1"/>
    <col min="4115" max="4349" width="9.140625" style="12"/>
    <col min="4350" max="4350" width="8.7109375" style="12" customWidth="1"/>
    <col min="4351" max="4351" width="35.7109375" style="12" customWidth="1"/>
    <col min="4352" max="4352" width="9.85546875" style="12" customWidth="1"/>
    <col min="4353" max="4353" width="7.42578125" style="12" customWidth="1"/>
    <col min="4354" max="4354" width="8.42578125" style="12" customWidth="1"/>
    <col min="4355" max="4355" width="6.85546875" style="12" customWidth="1"/>
    <col min="4356" max="4356" width="10.42578125" style="12" customWidth="1"/>
    <col min="4357" max="4357" width="4.85546875" style="12" customWidth="1"/>
    <col min="4358" max="4358" width="4.7109375" style="12" customWidth="1"/>
    <col min="4359" max="4359" width="4.85546875" style="12" customWidth="1"/>
    <col min="4360" max="4360" width="4.140625" style="12" customWidth="1"/>
    <col min="4361" max="4361" width="5.5703125" style="12" customWidth="1"/>
    <col min="4362" max="4362" width="4.85546875" style="12" customWidth="1"/>
    <col min="4363" max="4363" width="5" style="12" customWidth="1"/>
    <col min="4364" max="4364" width="6.5703125" style="12" customWidth="1"/>
    <col min="4365" max="4365" width="9.5703125" style="12" customWidth="1"/>
    <col min="4366" max="4368" width="6.5703125" style="12" customWidth="1"/>
    <col min="4369" max="4369" width="5.140625" style="12" customWidth="1"/>
    <col min="4370" max="4370" width="3.85546875" style="12" customWidth="1"/>
    <col min="4371" max="4605" width="9.140625" style="12"/>
    <col min="4606" max="4606" width="8.7109375" style="12" customWidth="1"/>
    <col min="4607" max="4607" width="35.7109375" style="12" customWidth="1"/>
    <col min="4608" max="4608" width="9.85546875" style="12" customWidth="1"/>
    <col min="4609" max="4609" width="7.42578125" style="12" customWidth="1"/>
    <col min="4610" max="4610" width="8.42578125" style="12" customWidth="1"/>
    <col min="4611" max="4611" width="6.85546875" style="12" customWidth="1"/>
    <col min="4612" max="4612" width="10.42578125" style="12" customWidth="1"/>
    <col min="4613" max="4613" width="4.85546875" style="12" customWidth="1"/>
    <col min="4614" max="4614" width="4.7109375" style="12" customWidth="1"/>
    <col min="4615" max="4615" width="4.85546875" style="12" customWidth="1"/>
    <col min="4616" max="4616" width="4.140625" style="12" customWidth="1"/>
    <col min="4617" max="4617" width="5.5703125" style="12" customWidth="1"/>
    <col min="4618" max="4618" width="4.85546875" style="12" customWidth="1"/>
    <col min="4619" max="4619" width="5" style="12" customWidth="1"/>
    <col min="4620" max="4620" width="6.5703125" style="12" customWidth="1"/>
    <col min="4621" max="4621" width="9.5703125" style="12" customWidth="1"/>
    <col min="4622" max="4624" width="6.5703125" style="12" customWidth="1"/>
    <col min="4625" max="4625" width="5.140625" style="12" customWidth="1"/>
    <col min="4626" max="4626" width="3.85546875" style="12" customWidth="1"/>
    <col min="4627" max="4861" width="9.140625" style="12"/>
    <col min="4862" max="4862" width="8.7109375" style="12" customWidth="1"/>
    <col min="4863" max="4863" width="35.7109375" style="12" customWidth="1"/>
    <col min="4864" max="4864" width="9.85546875" style="12" customWidth="1"/>
    <col min="4865" max="4865" width="7.42578125" style="12" customWidth="1"/>
    <col min="4866" max="4866" width="8.42578125" style="12" customWidth="1"/>
    <col min="4867" max="4867" width="6.85546875" style="12" customWidth="1"/>
    <col min="4868" max="4868" width="10.42578125" style="12" customWidth="1"/>
    <col min="4869" max="4869" width="4.85546875" style="12" customWidth="1"/>
    <col min="4870" max="4870" width="4.7109375" style="12" customWidth="1"/>
    <col min="4871" max="4871" width="4.85546875" style="12" customWidth="1"/>
    <col min="4872" max="4872" width="4.140625" style="12" customWidth="1"/>
    <col min="4873" max="4873" width="5.5703125" style="12" customWidth="1"/>
    <col min="4874" max="4874" width="4.85546875" style="12" customWidth="1"/>
    <col min="4875" max="4875" width="5" style="12" customWidth="1"/>
    <col min="4876" max="4876" width="6.5703125" style="12" customWidth="1"/>
    <col min="4877" max="4877" width="9.5703125" style="12" customWidth="1"/>
    <col min="4878" max="4880" width="6.5703125" style="12" customWidth="1"/>
    <col min="4881" max="4881" width="5.140625" style="12" customWidth="1"/>
    <col min="4882" max="4882" width="3.85546875" style="12" customWidth="1"/>
    <col min="4883" max="5117" width="9.140625" style="12"/>
    <col min="5118" max="5118" width="8.7109375" style="12" customWidth="1"/>
    <col min="5119" max="5119" width="35.7109375" style="12" customWidth="1"/>
    <col min="5120" max="5120" width="9.85546875" style="12" customWidth="1"/>
    <col min="5121" max="5121" width="7.42578125" style="12" customWidth="1"/>
    <col min="5122" max="5122" width="8.42578125" style="12" customWidth="1"/>
    <col min="5123" max="5123" width="6.85546875" style="12" customWidth="1"/>
    <col min="5124" max="5124" width="10.42578125" style="12" customWidth="1"/>
    <col min="5125" max="5125" width="4.85546875" style="12" customWidth="1"/>
    <col min="5126" max="5126" width="4.7109375" style="12" customWidth="1"/>
    <col min="5127" max="5127" width="4.85546875" style="12" customWidth="1"/>
    <col min="5128" max="5128" width="4.140625" style="12" customWidth="1"/>
    <col min="5129" max="5129" width="5.5703125" style="12" customWidth="1"/>
    <col min="5130" max="5130" width="4.85546875" style="12" customWidth="1"/>
    <col min="5131" max="5131" width="5" style="12" customWidth="1"/>
    <col min="5132" max="5132" width="6.5703125" style="12" customWidth="1"/>
    <col min="5133" max="5133" width="9.5703125" style="12" customWidth="1"/>
    <col min="5134" max="5136" width="6.5703125" style="12" customWidth="1"/>
    <col min="5137" max="5137" width="5.140625" style="12" customWidth="1"/>
    <col min="5138" max="5138" width="3.85546875" style="12" customWidth="1"/>
    <col min="5139" max="5373" width="9.140625" style="12"/>
    <col min="5374" max="5374" width="8.7109375" style="12" customWidth="1"/>
    <col min="5375" max="5375" width="35.7109375" style="12" customWidth="1"/>
    <col min="5376" max="5376" width="9.85546875" style="12" customWidth="1"/>
    <col min="5377" max="5377" width="7.42578125" style="12" customWidth="1"/>
    <col min="5378" max="5378" width="8.42578125" style="12" customWidth="1"/>
    <col min="5379" max="5379" width="6.85546875" style="12" customWidth="1"/>
    <col min="5380" max="5380" width="10.42578125" style="12" customWidth="1"/>
    <col min="5381" max="5381" width="4.85546875" style="12" customWidth="1"/>
    <col min="5382" max="5382" width="4.7109375" style="12" customWidth="1"/>
    <col min="5383" max="5383" width="4.85546875" style="12" customWidth="1"/>
    <col min="5384" max="5384" width="4.140625" style="12" customWidth="1"/>
    <col min="5385" max="5385" width="5.5703125" style="12" customWidth="1"/>
    <col min="5386" max="5386" width="4.85546875" style="12" customWidth="1"/>
    <col min="5387" max="5387" width="5" style="12" customWidth="1"/>
    <col min="5388" max="5388" width="6.5703125" style="12" customWidth="1"/>
    <col min="5389" max="5389" width="9.5703125" style="12" customWidth="1"/>
    <col min="5390" max="5392" width="6.5703125" style="12" customWidth="1"/>
    <col min="5393" max="5393" width="5.140625" style="12" customWidth="1"/>
    <col min="5394" max="5394" width="3.85546875" style="12" customWidth="1"/>
    <col min="5395" max="5629" width="9.140625" style="12"/>
    <col min="5630" max="5630" width="8.7109375" style="12" customWidth="1"/>
    <col min="5631" max="5631" width="35.7109375" style="12" customWidth="1"/>
    <col min="5632" max="5632" width="9.85546875" style="12" customWidth="1"/>
    <col min="5633" max="5633" width="7.42578125" style="12" customWidth="1"/>
    <col min="5634" max="5634" width="8.42578125" style="12" customWidth="1"/>
    <col min="5635" max="5635" width="6.85546875" style="12" customWidth="1"/>
    <col min="5636" max="5636" width="10.42578125" style="12" customWidth="1"/>
    <col min="5637" max="5637" width="4.85546875" style="12" customWidth="1"/>
    <col min="5638" max="5638" width="4.7109375" style="12" customWidth="1"/>
    <col min="5639" max="5639" width="4.85546875" style="12" customWidth="1"/>
    <col min="5640" max="5640" width="4.140625" style="12" customWidth="1"/>
    <col min="5641" max="5641" width="5.5703125" style="12" customWidth="1"/>
    <col min="5642" max="5642" width="4.85546875" style="12" customWidth="1"/>
    <col min="5643" max="5643" width="5" style="12" customWidth="1"/>
    <col min="5644" max="5644" width="6.5703125" style="12" customWidth="1"/>
    <col min="5645" max="5645" width="9.5703125" style="12" customWidth="1"/>
    <col min="5646" max="5648" width="6.5703125" style="12" customWidth="1"/>
    <col min="5649" max="5649" width="5.140625" style="12" customWidth="1"/>
    <col min="5650" max="5650" width="3.85546875" style="12" customWidth="1"/>
    <col min="5651" max="5885" width="9.140625" style="12"/>
    <col min="5886" max="5886" width="8.7109375" style="12" customWidth="1"/>
    <col min="5887" max="5887" width="35.7109375" style="12" customWidth="1"/>
    <col min="5888" max="5888" width="9.85546875" style="12" customWidth="1"/>
    <col min="5889" max="5889" width="7.42578125" style="12" customWidth="1"/>
    <col min="5890" max="5890" width="8.42578125" style="12" customWidth="1"/>
    <col min="5891" max="5891" width="6.85546875" style="12" customWidth="1"/>
    <col min="5892" max="5892" width="10.42578125" style="12" customWidth="1"/>
    <col min="5893" max="5893" width="4.85546875" style="12" customWidth="1"/>
    <col min="5894" max="5894" width="4.7109375" style="12" customWidth="1"/>
    <col min="5895" max="5895" width="4.85546875" style="12" customWidth="1"/>
    <col min="5896" max="5896" width="4.140625" style="12" customWidth="1"/>
    <col min="5897" max="5897" width="5.5703125" style="12" customWidth="1"/>
    <col min="5898" max="5898" width="4.85546875" style="12" customWidth="1"/>
    <col min="5899" max="5899" width="5" style="12" customWidth="1"/>
    <col min="5900" max="5900" width="6.5703125" style="12" customWidth="1"/>
    <col min="5901" max="5901" width="9.5703125" style="12" customWidth="1"/>
    <col min="5902" max="5904" width="6.5703125" style="12" customWidth="1"/>
    <col min="5905" max="5905" width="5.140625" style="12" customWidth="1"/>
    <col min="5906" max="5906" width="3.85546875" style="12" customWidth="1"/>
    <col min="5907" max="6141" width="9.140625" style="12"/>
    <col min="6142" max="6142" width="8.7109375" style="12" customWidth="1"/>
    <col min="6143" max="6143" width="35.7109375" style="12" customWidth="1"/>
    <col min="6144" max="6144" width="9.85546875" style="12" customWidth="1"/>
    <col min="6145" max="6145" width="7.42578125" style="12" customWidth="1"/>
    <col min="6146" max="6146" width="8.42578125" style="12" customWidth="1"/>
    <col min="6147" max="6147" width="6.85546875" style="12" customWidth="1"/>
    <col min="6148" max="6148" width="10.42578125" style="12" customWidth="1"/>
    <col min="6149" max="6149" width="4.85546875" style="12" customWidth="1"/>
    <col min="6150" max="6150" width="4.7109375" style="12" customWidth="1"/>
    <col min="6151" max="6151" width="4.85546875" style="12" customWidth="1"/>
    <col min="6152" max="6152" width="4.140625" style="12" customWidth="1"/>
    <col min="6153" max="6153" width="5.5703125" style="12" customWidth="1"/>
    <col min="6154" max="6154" width="4.85546875" style="12" customWidth="1"/>
    <col min="6155" max="6155" width="5" style="12" customWidth="1"/>
    <col min="6156" max="6156" width="6.5703125" style="12" customWidth="1"/>
    <col min="6157" max="6157" width="9.5703125" style="12" customWidth="1"/>
    <col min="6158" max="6160" width="6.5703125" style="12" customWidth="1"/>
    <col min="6161" max="6161" width="5.140625" style="12" customWidth="1"/>
    <col min="6162" max="6162" width="3.85546875" style="12" customWidth="1"/>
    <col min="6163" max="6397" width="9.140625" style="12"/>
    <col min="6398" max="6398" width="8.7109375" style="12" customWidth="1"/>
    <col min="6399" max="6399" width="35.7109375" style="12" customWidth="1"/>
    <col min="6400" max="6400" width="9.85546875" style="12" customWidth="1"/>
    <col min="6401" max="6401" width="7.42578125" style="12" customWidth="1"/>
    <col min="6402" max="6402" width="8.42578125" style="12" customWidth="1"/>
    <col min="6403" max="6403" width="6.85546875" style="12" customWidth="1"/>
    <col min="6404" max="6404" width="10.42578125" style="12" customWidth="1"/>
    <col min="6405" max="6405" width="4.85546875" style="12" customWidth="1"/>
    <col min="6406" max="6406" width="4.7109375" style="12" customWidth="1"/>
    <col min="6407" max="6407" width="4.85546875" style="12" customWidth="1"/>
    <col min="6408" max="6408" width="4.140625" style="12" customWidth="1"/>
    <col min="6409" max="6409" width="5.5703125" style="12" customWidth="1"/>
    <col min="6410" max="6410" width="4.85546875" style="12" customWidth="1"/>
    <col min="6411" max="6411" width="5" style="12" customWidth="1"/>
    <col min="6412" max="6412" width="6.5703125" style="12" customWidth="1"/>
    <col min="6413" max="6413" width="9.5703125" style="12" customWidth="1"/>
    <col min="6414" max="6416" width="6.5703125" style="12" customWidth="1"/>
    <col min="6417" max="6417" width="5.140625" style="12" customWidth="1"/>
    <col min="6418" max="6418" width="3.85546875" style="12" customWidth="1"/>
    <col min="6419" max="6653" width="9.140625" style="12"/>
    <col min="6654" max="6654" width="8.7109375" style="12" customWidth="1"/>
    <col min="6655" max="6655" width="35.7109375" style="12" customWidth="1"/>
    <col min="6656" max="6656" width="9.85546875" style="12" customWidth="1"/>
    <col min="6657" max="6657" width="7.42578125" style="12" customWidth="1"/>
    <col min="6658" max="6658" width="8.42578125" style="12" customWidth="1"/>
    <col min="6659" max="6659" width="6.85546875" style="12" customWidth="1"/>
    <col min="6660" max="6660" width="10.42578125" style="12" customWidth="1"/>
    <col min="6661" max="6661" width="4.85546875" style="12" customWidth="1"/>
    <col min="6662" max="6662" width="4.7109375" style="12" customWidth="1"/>
    <col min="6663" max="6663" width="4.85546875" style="12" customWidth="1"/>
    <col min="6664" max="6664" width="4.140625" style="12" customWidth="1"/>
    <col min="6665" max="6665" width="5.5703125" style="12" customWidth="1"/>
    <col min="6666" max="6666" width="4.85546875" style="12" customWidth="1"/>
    <col min="6667" max="6667" width="5" style="12" customWidth="1"/>
    <col min="6668" max="6668" width="6.5703125" style="12" customWidth="1"/>
    <col min="6669" max="6669" width="9.5703125" style="12" customWidth="1"/>
    <col min="6670" max="6672" width="6.5703125" style="12" customWidth="1"/>
    <col min="6673" max="6673" width="5.140625" style="12" customWidth="1"/>
    <col min="6674" max="6674" width="3.85546875" style="12" customWidth="1"/>
    <col min="6675" max="6909" width="9.140625" style="12"/>
    <col min="6910" max="6910" width="8.7109375" style="12" customWidth="1"/>
    <col min="6911" max="6911" width="35.7109375" style="12" customWidth="1"/>
    <col min="6912" max="6912" width="9.85546875" style="12" customWidth="1"/>
    <col min="6913" max="6913" width="7.42578125" style="12" customWidth="1"/>
    <col min="6914" max="6914" width="8.42578125" style="12" customWidth="1"/>
    <col min="6915" max="6915" width="6.85546875" style="12" customWidth="1"/>
    <col min="6916" max="6916" width="10.42578125" style="12" customWidth="1"/>
    <col min="6917" max="6917" width="4.85546875" style="12" customWidth="1"/>
    <col min="6918" max="6918" width="4.7109375" style="12" customWidth="1"/>
    <col min="6919" max="6919" width="4.85546875" style="12" customWidth="1"/>
    <col min="6920" max="6920" width="4.140625" style="12" customWidth="1"/>
    <col min="6921" max="6921" width="5.5703125" style="12" customWidth="1"/>
    <col min="6922" max="6922" width="4.85546875" style="12" customWidth="1"/>
    <col min="6923" max="6923" width="5" style="12" customWidth="1"/>
    <col min="6924" max="6924" width="6.5703125" style="12" customWidth="1"/>
    <col min="6925" max="6925" width="9.5703125" style="12" customWidth="1"/>
    <col min="6926" max="6928" width="6.5703125" style="12" customWidth="1"/>
    <col min="6929" max="6929" width="5.140625" style="12" customWidth="1"/>
    <col min="6930" max="6930" width="3.85546875" style="12" customWidth="1"/>
    <col min="6931" max="7165" width="9.140625" style="12"/>
    <col min="7166" max="7166" width="8.7109375" style="12" customWidth="1"/>
    <col min="7167" max="7167" width="35.7109375" style="12" customWidth="1"/>
    <col min="7168" max="7168" width="9.85546875" style="12" customWidth="1"/>
    <col min="7169" max="7169" width="7.42578125" style="12" customWidth="1"/>
    <col min="7170" max="7170" width="8.42578125" style="12" customWidth="1"/>
    <col min="7171" max="7171" width="6.85546875" style="12" customWidth="1"/>
    <col min="7172" max="7172" width="10.42578125" style="12" customWidth="1"/>
    <col min="7173" max="7173" width="4.85546875" style="12" customWidth="1"/>
    <col min="7174" max="7174" width="4.7109375" style="12" customWidth="1"/>
    <col min="7175" max="7175" width="4.85546875" style="12" customWidth="1"/>
    <col min="7176" max="7176" width="4.140625" style="12" customWidth="1"/>
    <col min="7177" max="7177" width="5.5703125" style="12" customWidth="1"/>
    <col min="7178" max="7178" width="4.85546875" style="12" customWidth="1"/>
    <col min="7179" max="7179" width="5" style="12" customWidth="1"/>
    <col min="7180" max="7180" width="6.5703125" style="12" customWidth="1"/>
    <col min="7181" max="7181" width="9.5703125" style="12" customWidth="1"/>
    <col min="7182" max="7184" width="6.5703125" style="12" customWidth="1"/>
    <col min="7185" max="7185" width="5.140625" style="12" customWidth="1"/>
    <col min="7186" max="7186" width="3.85546875" style="12" customWidth="1"/>
    <col min="7187" max="7421" width="9.140625" style="12"/>
    <col min="7422" max="7422" width="8.7109375" style="12" customWidth="1"/>
    <col min="7423" max="7423" width="35.7109375" style="12" customWidth="1"/>
    <col min="7424" max="7424" width="9.85546875" style="12" customWidth="1"/>
    <col min="7425" max="7425" width="7.42578125" style="12" customWidth="1"/>
    <col min="7426" max="7426" width="8.42578125" style="12" customWidth="1"/>
    <col min="7427" max="7427" width="6.85546875" style="12" customWidth="1"/>
    <col min="7428" max="7428" width="10.42578125" style="12" customWidth="1"/>
    <col min="7429" max="7429" width="4.85546875" style="12" customWidth="1"/>
    <col min="7430" max="7430" width="4.7109375" style="12" customWidth="1"/>
    <col min="7431" max="7431" width="4.85546875" style="12" customWidth="1"/>
    <col min="7432" max="7432" width="4.140625" style="12" customWidth="1"/>
    <col min="7433" max="7433" width="5.5703125" style="12" customWidth="1"/>
    <col min="7434" max="7434" width="4.85546875" style="12" customWidth="1"/>
    <col min="7435" max="7435" width="5" style="12" customWidth="1"/>
    <col min="7436" max="7436" width="6.5703125" style="12" customWidth="1"/>
    <col min="7437" max="7437" width="9.5703125" style="12" customWidth="1"/>
    <col min="7438" max="7440" width="6.5703125" style="12" customWidth="1"/>
    <col min="7441" max="7441" width="5.140625" style="12" customWidth="1"/>
    <col min="7442" max="7442" width="3.85546875" style="12" customWidth="1"/>
    <col min="7443" max="7677" width="9.140625" style="12"/>
    <col min="7678" max="7678" width="8.7109375" style="12" customWidth="1"/>
    <col min="7679" max="7679" width="35.7109375" style="12" customWidth="1"/>
    <col min="7680" max="7680" width="9.85546875" style="12" customWidth="1"/>
    <col min="7681" max="7681" width="7.42578125" style="12" customWidth="1"/>
    <col min="7682" max="7682" width="8.42578125" style="12" customWidth="1"/>
    <col min="7683" max="7683" width="6.85546875" style="12" customWidth="1"/>
    <col min="7684" max="7684" width="10.42578125" style="12" customWidth="1"/>
    <col min="7685" max="7685" width="4.85546875" style="12" customWidth="1"/>
    <col min="7686" max="7686" width="4.7109375" style="12" customWidth="1"/>
    <col min="7687" max="7687" width="4.85546875" style="12" customWidth="1"/>
    <col min="7688" max="7688" width="4.140625" style="12" customWidth="1"/>
    <col min="7689" max="7689" width="5.5703125" style="12" customWidth="1"/>
    <col min="7690" max="7690" width="4.85546875" style="12" customWidth="1"/>
    <col min="7691" max="7691" width="5" style="12" customWidth="1"/>
    <col min="7692" max="7692" width="6.5703125" style="12" customWidth="1"/>
    <col min="7693" max="7693" width="9.5703125" style="12" customWidth="1"/>
    <col min="7694" max="7696" width="6.5703125" style="12" customWidth="1"/>
    <col min="7697" max="7697" width="5.140625" style="12" customWidth="1"/>
    <col min="7698" max="7698" width="3.85546875" style="12" customWidth="1"/>
    <col min="7699" max="7933" width="9.140625" style="12"/>
    <col min="7934" max="7934" width="8.7109375" style="12" customWidth="1"/>
    <col min="7935" max="7935" width="35.7109375" style="12" customWidth="1"/>
    <col min="7936" max="7936" width="9.85546875" style="12" customWidth="1"/>
    <col min="7937" max="7937" width="7.42578125" style="12" customWidth="1"/>
    <col min="7938" max="7938" width="8.42578125" style="12" customWidth="1"/>
    <col min="7939" max="7939" width="6.85546875" style="12" customWidth="1"/>
    <col min="7940" max="7940" width="10.42578125" style="12" customWidth="1"/>
    <col min="7941" max="7941" width="4.85546875" style="12" customWidth="1"/>
    <col min="7942" max="7942" width="4.7109375" style="12" customWidth="1"/>
    <col min="7943" max="7943" width="4.85546875" style="12" customWidth="1"/>
    <col min="7944" max="7944" width="4.140625" style="12" customWidth="1"/>
    <col min="7945" max="7945" width="5.5703125" style="12" customWidth="1"/>
    <col min="7946" max="7946" width="4.85546875" style="12" customWidth="1"/>
    <col min="7947" max="7947" width="5" style="12" customWidth="1"/>
    <col min="7948" max="7948" width="6.5703125" style="12" customWidth="1"/>
    <col min="7949" max="7949" width="9.5703125" style="12" customWidth="1"/>
    <col min="7950" max="7952" width="6.5703125" style="12" customWidth="1"/>
    <col min="7953" max="7953" width="5.140625" style="12" customWidth="1"/>
    <col min="7954" max="7954" width="3.85546875" style="12" customWidth="1"/>
    <col min="7955" max="8189" width="9.140625" style="12"/>
    <col min="8190" max="8190" width="8.7109375" style="12" customWidth="1"/>
    <col min="8191" max="8191" width="35.7109375" style="12" customWidth="1"/>
    <col min="8192" max="8192" width="9.85546875" style="12" customWidth="1"/>
    <col min="8193" max="8193" width="7.42578125" style="12" customWidth="1"/>
    <col min="8194" max="8194" width="8.42578125" style="12" customWidth="1"/>
    <col min="8195" max="8195" width="6.85546875" style="12" customWidth="1"/>
    <col min="8196" max="8196" width="10.42578125" style="12" customWidth="1"/>
    <col min="8197" max="8197" width="4.85546875" style="12" customWidth="1"/>
    <col min="8198" max="8198" width="4.7109375" style="12" customWidth="1"/>
    <col min="8199" max="8199" width="4.85546875" style="12" customWidth="1"/>
    <col min="8200" max="8200" width="4.140625" style="12" customWidth="1"/>
    <col min="8201" max="8201" width="5.5703125" style="12" customWidth="1"/>
    <col min="8202" max="8202" width="4.85546875" style="12" customWidth="1"/>
    <col min="8203" max="8203" width="5" style="12" customWidth="1"/>
    <col min="8204" max="8204" width="6.5703125" style="12" customWidth="1"/>
    <col min="8205" max="8205" width="9.5703125" style="12" customWidth="1"/>
    <col min="8206" max="8208" width="6.5703125" style="12" customWidth="1"/>
    <col min="8209" max="8209" width="5.140625" style="12" customWidth="1"/>
    <col min="8210" max="8210" width="3.85546875" style="12" customWidth="1"/>
    <col min="8211" max="8445" width="9.140625" style="12"/>
    <col min="8446" max="8446" width="8.7109375" style="12" customWidth="1"/>
    <col min="8447" max="8447" width="35.7109375" style="12" customWidth="1"/>
    <col min="8448" max="8448" width="9.85546875" style="12" customWidth="1"/>
    <col min="8449" max="8449" width="7.42578125" style="12" customWidth="1"/>
    <col min="8450" max="8450" width="8.42578125" style="12" customWidth="1"/>
    <col min="8451" max="8451" width="6.85546875" style="12" customWidth="1"/>
    <col min="8452" max="8452" width="10.42578125" style="12" customWidth="1"/>
    <col min="8453" max="8453" width="4.85546875" style="12" customWidth="1"/>
    <col min="8454" max="8454" width="4.7109375" style="12" customWidth="1"/>
    <col min="8455" max="8455" width="4.85546875" style="12" customWidth="1"/>
    <col min="8456" max="8456" width="4.140625" style="12" customWidth="1"/>
    <col min="8457" max="8457" width="5.5703125" style="12" customWidth="1"/>
    <col min="8458" max="8458" width="4.85546875" style="12" customWidth="1"/>
    <col min="8459" max="8459" width="5" style="12" customWidth="1"/>
    <col min="8460" max="8460" width="6.5703125" style="12" customWidth="1"/>
    <col min="8461" max="8461" width="9.5703125" style="12" customWidth="1"/>
    <col min="8462" max="8464" width="6.5703125" style="12" customWidth="1"/>
    <col min="8465" max="8465" width="5.140625" style="12" customWidth="1"/>
    <col min="8466" max="8466" width="3.85546875" style="12" customWidth="1"/>
    <col min="8467" max="8701" width="9.140625" style="12"/>
    <col min="8702" max="8702" width="8.7109375" style="12" customWidth="1"/>
    <col min="8703" max="8703" width="35.7109375" style="12" customWidth="1"/>
    <col min="8704" max="8704" width="9.85546875" style="12" customWidth="1"/>
    <col min="8705" max="8705" width="7.42578125" style="12" customWidth="1"/>
    <col min="8706" max="8706" width="8.42578125" style="12" customWidth="1"/>
    <col min="8707" max="8707" width="6.85546875" style="12" customWidth="1"/>
    <col min="8708" max="8708" width="10.42578125" style="12" customWidth="1"/>
    <col min="8709" max="8709" width="4.85546875" style="12" customWidth="1"/>
    <col min="8710" max="8710" width="4.7109375" style="12" customWidth="1"/>
    <col min="8711" max="8711" width="4.85546875" style="12" customWidth="1"/>
    <col min="8712" max="8712" width="4.140625" style="12" customWidth="1"/>
    <col min="8713" max="8713" width="5.5703125" style="12" customWidth="1"/>
    <col min="8714" max="8714" width="4.85546875" style="12" customWidth="1"/>
    <col min="8715" max="8715" width="5" style="12" customWidth="1"/>
    <col min="8716" max="8716" width="6.5703125" style="12" customWidth="1"/>
    <col min="8717" max="8717" width="9.5703125" style="12" customWidth="1"/>
    <col min="8718" max="8720" width="6.5703125" style="12" customWidth="1"/>
    <col min="8721" max="8721" width="5.140625" style="12" customWidth="1"/>
    <col min="8722" max="8722" width="3.85546875" style="12" customWidth="1"/>
    <col min="8723" max="8957" width="9.140625" style="12"/>
    <col min="8958" max="8958" width="8.7109375" style="12" customWidth="1"/>
    <col min="8959" max="8959" width="35.7109375" style="12" customWidth="1"/>
    <col min="8960" max="8960" width="9.85546875" style="12" customWidth="1"/>
    <col min="8961" max="8961" width="7.42578125" style="12" customWidth="1"/>
    <col min="8962" max="8962" width="8.42578125" style="12" customWidth="1"/>
    <col min="8963" max="8963" width="6.85546875" style="12" customWidth="1"/>
    <col min="8964" max="8964" width="10.42578125" style="12" customWidth="1"/>
    <col min="8965" max="8965" width="4.85546875" style="12" customWidth="1"/>
    <col min="8966" max="8966" width="4.7109375" style="12" customWidth="1"/>
    <col min="8967" max="8967" width="4.85546875" style="12" customWidth="1"/>
    <col min="8968" max="8968" width="4.140625" style="12" customWidth="1"/>
    <col min="8969" max="8969" width="5.5703125" style="12" customWidth="1"/>
    <col min="8970" max="8970" width="4.85546875" style="12" customWidth="1"/>
    <col min="8971" max="8971" width="5" style="12" customWidth="1"/>
    <col min="8972" max="8972" width="6.5703125" style="12" customWidth="1"/>
    <col min="8973" max="8973" width="9.5703125" style="12" customWidth="1"/>
    <col min="8974" max="8976" width="6.5703125" style="12" customWidth="1"/>
    <col min="8977" max="8977" width="5.140625" style="12" customWidth="1"/>
    <col min="8978" max="8978" width="3.85546875" style="12" customWidth="1"/>
    <col min="8979" max="9213" width="9.140625" style="12"/>
    <col min="9214" max="9214" width="8.7109375" style="12" customWidth="1"/>
    <col min="9215" max="9215" width="35.7109375" style="12" customWidth="1"/>
    <col min="9216" max="9216" width="9.85546875" style="12" customWidth="1"/>
    <col min="9217" max="9217" width="7.42578125" style="12" customWidth="1"/>
    <col min="9218" max="9218" width="8.42578125" style="12" customWidth="1"/>
    <col min="9219" max="9219" width="6.85546875" style="12" customWidth="1"/>
    <col min="9220" max="9220" width="10.42578125" style="12" customWidth="1"/>
    <col min="9221" max="9221" width="4.85546875" style="12" customWidth="1"/>
    <col min="9222" max="9222" width="4.7109375" style="12" customWidth="1"/>
    <col min="9223" max="9223" width="4.85546875" style="12" customWidth="1"/>
    <col min="9224" max="9224" width="4.140625" style="12" customWidth="1"/>
    <col min="9225" max="9225" width="5.5703125" style="12" customWidth="1"/>
    <col min="9226" max="9226" width="4.85546875" style="12" customWidth="1"/>
    <col min="9227" max="9227" width="5" style="12" customWidth="1"/>
    <col min="9228" max="9228" width="6.5703125" style="12" customWidth="1"/>
    <col min="9229" max="9229" width="9.5703125" style="12" customWidth="1"/>
    <col min="9230" max="9232" width="6.5703125" style="12" customWidth="1"/>
    <col min="9233" max="9233" width="5.140625" style="12" customWidth="1"/>
    <col min="9234" max="9234" width="3.85546875" style="12" customWidth="1"/>
    <col min="9235" max="9469" width="9.140625" style="12"/>
    <col min="9470" max="9470" width="8.7109375" style="12" customWidth="1"/>
    <col min="9471" max="9471" width="35.7109375" style="12" customWidth="1"/>
    <col min="9472" max="9472" width="9.85546875" style="12" customWidth="1"/>
    <col min="9473" max="9473" width="7.42578125" style="12" customWidth="1"/>
    <col min="9474" max="9474" width="8.42578125" style="12" customWidth="1"/>
    <col min="9475" max="9475" width="6.85546875" style="12" customWidth="1"/>
    <col min="9476" max="9476" width="10.42578125" style="12" customWidth="1"/>
    <col min="9477" max="9477" width="4.85546875" style="12" customWidth="1"/>
    <col min="9478" max="9478" width="4.7109375" style="12" customWidth="1"/>
    <col min="9479" max="9479" width="4.85546875" style="12" customWidth="1"/>
    <col min="9480" max="9480" width="4.140625" style="12" customWidth="1"/>
    <col min="9481" max="9481" width="5.5703125" style="12" customWidth="1"/>
    <col min="9482" max="9482" width="4.85546875" style="12" customWidth="1"/>
    <col min="9483" max="9483" width="5" style="12" customWidth="1"/>
    <col min="9484" max="9484" width="6.5703125" style="12" customWidth="1"/>
    <col min="9485" max="9485" width="9.5703125" style="12" customWidth="1"/>
    <col min="9486" max="9488" width="6.5703125" style="12" customWidth="1"/>
    <col min="9489" max="9489" width="5.140625" style="12" customWidth="1"/>
    <col min="9490" max="9490" width="3.85546875" style="12" customWidth="1"/>
    <col min="9491" max="9725" width="9.140625" style="12"/>
    <col min="9726" max="9726" width="8.7109375" style="12" customWidth="1"/>
    <col min="9727" max="9727" width="35.7109375" style="12" customWidth="1"/>
    <col min="9728" max="9728" width="9.85546875" style="12" customWidth="1"/>
    <col min="9729" max="9729" width="7.42578125" style="12" customWidth="1"/>
    <col min="9730" max="9730" width="8.42578125" style="12" customWidth="1"/>
    <col min="9731" max="9731" width="6.85546875" style="12" customWidth="1"/>
    <col min="9732" max="9732" width="10.42578125" style="12" customWidth="1"/>
    <col min="9733" max="9733" width="4.85546875" style="12" customWidth="1"/>
    <col min="9734" max="9734" width="4.7109375" style="12" customWidth="1"/>
    <col min="9735" max="9735" width="4.85546875" style="12" customWidth="1"/>
    <col min="9736" max="9736" width="4.140625" style="12" customWidth="1"/>
    <col min="9737" max="9737" width="5.5703125" style="12" customWidth="1"/>
    <col min="9738" max="9738" width="4.85546875" style="12" customWidth="1"/>
    <col min="9739" max="9739" width="5" style="12" customWidth="1"/>
    <col min="9740" max="9740" width="6.5703125" style="12" customWidth="1"/>
    <col min="9741" max="9741" width="9.5703125" style="12" customWidth="1"/>
    <col min="9742" max="9744" width="6.5703125" style="12" customWidth="1"/>
    <col min="9745" max="9745" width="5.140625" style="12" customWidth="1"/>
    <col min="9746" max="9746" width="3.85546875" style="12" customWidth="1"/>
    <col min="9747" max="9981" width="9.140625" style="12"/>
    <col min="9982" max="9982" width="8.7109375" style="12" customWidth="1"/>
    <col min="9983" max="9983" width="35.7109375" style="12" customWidth="1"/>
    <col min="9984" max="9984" width="9.85546875" style="12" customWidth="1"/>
    <col min="9985" max="9985" width="7.42578125" style="12" customWidth="1"/>
    <col min="9986" max="9986" width="8.42578125" style="12" customWidth="1"/>
    <col min="9987" max="9987" width="6.85546875" style="12" customWidth="1"/>
    <col min="9988" max="9988" width="10.42578125" style="12" customWidth="1"/>
    <col min="9989" max="9989" width="4.85546875" style="12" customWidth="1"/>
    <col min="9990" max="9990" width="4.7109375" style="12" customWidth="1"/>
    <col min="9991" max="9991" width="4.85546875" style="12" customWidth="1"/>
    <col min="9992" max="9992" width="4.140625" style="12" customWidth="1"/>
    <col min="9993" max="9993" width="5.5703125" style="12" customWidth="1"/>
    <col min="9994" max="9994" width="4.85546875" style="12" customWidth="1"/>
    <col min="9995" max="9995" width="5" style="12" customWidth="1"/>
    <col min="9996" max="9996" width="6.5703125" style="12" customWidth="1"/>
    <col min="9997" max="9997" width="9.5703125" style="12" customWidth="1"/>
    <col min="9998" max="10000" width="6.5703125" style="12" customWidth="1"/>
    <col min="10001" max="10001" width="5.140625" style="12" customWidth="1"/>
    <col min="10002" max="10002" width="3.85546875" style="12" customWidth="1"/>
    <col min="10003" max="10237" width="9.140625" style="12"/>
    <col min="10238" max="10238" width="8.7109375" style="12" customWidth="1"/>
    <col min="10239" max="10239" width="35.7109375" style="12" customWidth="1"/>
    <col min="10240" max="10240" width="9.85546875" style="12" customWidth="1"/>
    <col min="10241" max="10241" width="7.42578125" style="12" customWidth="1"/>
    <col min="10242" max="10242" width="8.42578125" style="12" customWidth="1"/>
    <col min="10243" max="10243" width="6.85546875" style="12" customWidth="1"/>
    <col min="10244" max="10244" width="10.42578125" style="12" customWidth="1"/>
    <col min="10245" max="10245" width="4.85546875" style="12" customWidth="1"/>
    <col min="10246" max="10246" width="4.7109375" style="12" customWidth="1"/>
    <col min="10247" max="10247" width="4.85546875" style="12" customWidth="1"/>
    <col min="10248" max="10248" width="4.140625" style="12" customWidth="1"/>
    <col min="10249" max="10249" width="5.5703125" style="12" customWidth="1"/>
    <col min="10250" max="10250" width="4.85546875" style="12" customWidth="1"/>
    <col min="10251" max="10251" width="5" style="12" customWidth="1"/>
    <col min="10252" max="10252" width="6.5703125" style="12" customWidth="1"/>
    <col min="10253" max="10253" width="9.5703125" style="12" customWidth="1"/>
    <col min="10254" max="10256" width="6.5703125" style="12" customWidth="1"/>
    <col min="10257" max="10257" width="5.140625" style="12" customWidth="1"/>
    <col min="10258" max="10258" width="3.85546875" style="12" customWidth="1"/>
    <col min="10259" max="10493" width="9.140625" style="12"/>
    <col min="10494" max="10494" width="8.7109375" style="12" customWidth="1"/>
    <col min="10495" max="10495" width="35.7109375" style="12" customWidth="1"/>
    <col min="10496" max="10496" width="9.85546875" style="12" customWidth="1"/>
    <col min="10497" max="10497" width="7.42578125" style="12" customWidth="1"/>
    <col min="10498" max="10498" width="8.42578125" style="12" customWidth="1"/>
    <col min="10499" max="10499" width="6.85546875" style="12" customWidth="1"/>
    <col min="10500" max="10500" width="10.42578125" style="12" customWidth="1"/>
    <col min="10501" max="10501" width="4.85546875" style="12" customWidth="1"/>
    <col min="10502" max="10502" width="4.7109375" style="12" customWidth="1"/>
    <col min="10503" max="10503" width="4.85546875" style="12" customWidth="1"/>
    <col min="10504" max="10504" width="4.140625" style="12" customWidth="1"/>
    <col min="10505" max="10505" width="5.5703125" style="12" customWidth="1"/>
    <col min="10506" max="10506" width="4.85546875" style="12" customWidth="1"/>
    <col min="10507" max="10507" width="5" style="12" customWidth="1"/>
    <col min="10508" max="10508" width="6.5703125" style="12" customWidth="1"/>
    <col min="10509" max="10509" width="9.5703125" style="12" customWidth="1"/>
    <col min="10510" max="10512" width="6.5703125" style="12" customWidth="1"/>
    <col min="10513" max="10513" width="5.140625" style="12" customWidth="1"/>
    <col min="10514" max="10514" width="3.85546875" style="12" customWidth="1"/>
    <col min="10515" max="10749" width="9.140625" style="12"/>
    <col min="10750" max="10750" width="8.7109375" style="12" customWidth="1"/>
    <col min="10751" max="10751" width="35.7109375" style="12" customWidth="1"/>
    <col min="10752" max="10752" width="9.85546875" style="12" customWidth="1"/>
    <col min="10753" max="10753" width="7.42578125" style="12" customWidth="1"/>
    <col min="10754" max="10754" width="8.42578125" style="12" customWidth="1"/>
    <col min="10755" max="10755" width="6.85546875" style="12" customWidth="1"/>
    <col min="10756" max="10756" width="10.42578125" style="12" customWidth="1"/>
    <col min="10757" max="10757" width="4.85546875" style="12" customWidth="1"/>
    <col min="10758" max="10758" width="4.7109375" style="12" customWidth="1"/>
    <col min="10759" max="10759" width="4.85546875" style="12" customWidth="1"/>
    <col min="10760" max="10760" width="4.140625" style="12" customWidth="1"/>
    <col min="10761" max="10761" width="5.5703125" style="12" customWidth="1"/>
    <col min="10762" max="10762" width="4.85546875" style="12" customWidth="1"/>
    <col min="10763" max="10763" width="5" style="12" customWidth="1"/>
    <col min="10764" max="10764" width="6.5703125" style="12" customWidth="1"/>
    <col min="10765" max="10765" width="9.5703125" style="12" customWidth="1"/>
    <col min="10766" max="10768" width="6.5703125" style="12" customWidth="1"/>
    <col min="10769" max="10769" width="5.140625" style="12" customWidth="1"/>
    <col min="10770" max="10770" width="3.85546875" style="12" customWidth="1"/>
    <col min="10771" max="11005" width="9.140625" style="12"/>
    <col min="11006" max="11006" width="8.7109375" style="12" customWidth="1"/>
    <col min="11007" max="11007" width="35.7109375" style="12" customWidth="1"/>
    <col min="11008" max="11008" width="9.85546875" style="12" customWidth="1"/>
    <col min="11009" max="11009" width="7.42578125" style="12" customWidth="1"/>
    <col min="11010" max="11010" width="8.42578125" style="12" customWidth="1"/>
    <col min="11011" max="11011" width="6.85546875" style="12" customWidth="1"/>
    <col min="11012" max="11012" width="10.42578125" style="12" customWidth="1"/>
    <col min="11013" max="11013" width="4.85546875" style="12" customWidth="1"/>
    <col min="11014" max="11014" width="4.7109375" style="12" customWidth="1"/>
    <col min="11015" max="11015" width="4.85546875" style="12" customWidth="1"/>
    <col min="11016" max="11016" width="4.140625" style="12" customWidth="1"/>
    <col min="11017" max="11017" width="5.5703125" style="12" customWidth="1"/>
    <col min="11018" max="11018" width="4.85546875" style="12" customWidth="1"/>
    <col min="11019" max="11019" width="5" style="12" customWidth="1"/>
    <col min="11020" max="11020" width="6.5703125" style="12" customWidth="1"/>
    <col min="11021" max="11021" width="9.5703125" style="12" customWidth="1"/>
    <col min="11022" max="11024" width="6.5703125" style="12" customWidth="1"/>
    <col min="11025" max="11025" width="5.140625" style="12" customWidth="1"/>
    <col min="11026" max="11026" width="3.85546875" style="12" customWidth="1"/>
    <col min="11027" max="11261" width="9.140625" style="12"/>
    <col min="11262" max="11262" width="8.7109375" style="12" customWidth="1"/>
    <col min="11263" max="11263" width="35.7109375" style="12" customWidth="1"/>
    <col min="11264" max="11264" width="9.85546875" style="12" customWidth="1"/>
    <col min="11265" max="11265" width="7.42578125" style="12" customWidth="1"/>
    <col min="11266" max="11266" width="8.42578125" style="12" customWidth="1"/>
    <col min="11267" max="11267" width="6.85546875" style="12" customWidth="1"/>
    <col min="11268" max="11268" width="10.42578125" style="12" customWidth="1"/>
    <col min="11269" max="11269" width="4.85546875" style="12" customWidth="1"/>
    <col min="11270" max="11270" width="4.7109375" style="12" customWidth="1"/>
    <col min="11271" max="11271" width="4.85546875" style="12" customWidth="1"/>
    <col min="11272" max="11272" width="4.140625" style="12" customWidth="1"/>
    <col min="11273" max="11273" width="5.5703125" style="12" customWidth="1"/>
    <col min="11274" max="11274" width="4.85546875" style="12" customWidth="1"/>
    <col min="11275" max="11275" width="5" style="12" customWidth="1"/>
    <col min="11276" max="11276" width="6.5703125" style="12" customWidth="1"/>
    <col min="11277" max="11277" width="9.5703125" style="12" customWidth="1"/>
    <col min="11278" max="11280" width="6.5703125" style="12" customWidth="1"/>
    <col min="11281" max="11281" width="5.140625" style="12" customWidth="1"/>
    <col min="11282" max="11282" width="3.85546875" style="12" customWidth="1"/>
    <col min="11283" max="11517" width="9.140625" style="12"/>
    <col min="11518" max="11518" width="8.7109375" style="12" customWidth="1"/>
    <col min="11519" max="11519" width="35.7109375" style="12" customWidth="1"/>
    <col min="11520" max="11520" width="9.85546875" style="12" customWidth="1"/>
    <col min="11521" max="11521" width="7.42578125" style="12" customWidth="1"/>
    <col min="11522" max="11522" width="8.42578125" style="12" customWidth="1"/>
    <col min="11523" max="11523" width="6.85546875" style="12" customWidth="1"/>
    <col min="11524" max="11524" width="10.42578125" style="12" customWidth="1"/>
    <col min="11525" max="11525" width="4.85546875" style="12" customWidth="1"/>
    <col min="11526" max="11526" width="4.7109375" style="12" customWidth="1"/>
    <col min="11527" max="11527" width="4.85546875" style="12" customWidth="1"/>
    <col min="11528" max="11528" width="4.140625" style="12" customWidth="1"/>
    <col min="11529" max="11529" width="5.5703125" style="12" customWidth="1"/>
    <col min="11530" max="11530" width="4.85546875" style="12" customWidth="1"/>
    <col min="11531" max="11531" width="5" style="12" customWidth="1"/>
    <col min="11532" max="11532" width="6.5703125" style="12" customWidth="1"/>
    <col min="11533" max="11533" width="9.5703125" style="12" customWidth="1"/>
    <col min="11534" max="11536" width="6.5703125" style="12" customWidth="1"/>
    <col min="11537" max="11537" width="5.140625" style="12" customWidth="1"/>
    <col min="11538" max="11538" width="3.85546875" style="12" customWidth="1"/>
    <col min="11539" max="11773" width="9.140625" style="12"/>
    <col min="11774" max="11774" width="8.7109375" style="12" customWidth="1"/>
    <col min="11775" max="11775" width="35.7109375" style="12" customWidth="1"/>
    <col min="11776" max="11776" width="9.85546875" style="12" customWidth="1"/>
    <col min="11777" max="11777" width="7.42578125" style="12" customWidth="1"/>
    <col min="11778" max="11778" width="8.42578125" style="12" customWidth="1"/>
    <col min="11779" max="11779" width="6.85546875" style="12" customWidth="1"/>
    <col min="11780" max="11780" width="10.42578125" style="12" customWidth="1"/>
    <col min="11781" max="11781" width="4.85546875" style="12" customWidth="1"/>
    <col min="11782" max="11782" width="4.7109375" style="12" customWidth="1"/>
    <col min="11783" max="11783" width="4.85546875" style="12" customWidth="1"/>
    <col min="11784" max="11784" width="4.140625" style="12" customWidth="1"/>
    <col min="11785" max="11785" width="5.5703125" style="12" customWidth="1"/>
    <col min="11786" max="11786" width="4.85546875" style="12" customWidth="1"/>
    <col min="11787" max="11787" width="5" style="12" customWidth="1"/>
    <col min="11788" max="11788" width="6.5703125" style="12" customWidth="1"/>
    <col min="11789" max="11789" width="9.5703125" style="12" customWidth="1"/>
    <col min="11790" max="11792" width="6.5703125" style="12" customWidth="1"/>
    <col min="11793" max="11793" width="5.140625" style="12" customWidth="1"/>
    <col min="11794" max="11794" width="3.85546875" style="12" customWidth="1"/>
    <col min="11795" max="12029" width="9.140625" style="12"/>
    <col min="12030" max="12030" width="8.7109375" style="12" customWidth="1"/>
    <col min="12031" max="12031" width="35.7109375" style="12" customWidth="1"/>
    <col min="12032" max="12032" width="9.85546875" style="12" customWidth="1"/>
    <col min="12033" max="12033" width="7.42578125" style="12" customWidth="1"/>
    <col min="12034" max="12034" width="8.42578125" style="12" customWidth="1"/>
    <col min="12035" max="12035" width="6.85546875" style="12" customWidth="1"/>
    <col min="12036" max="12036" width="10.42578125" style="12" customWidth="1"/>
    <col min="12037" max="12037" width="4.85546875" style="12" customWidth="1"/>
    <col min="12038" max="12038" width="4.7109375" style="12" customWidth="1"/>
    <col min="12039" max="12039" width="4.85546875" style="12" customWidth="1"/>
    <col min="12040" max="12040" width="4.140625" style="12" customWidth="1"/>
    <col min="12041" max="12041" width="5.5703125" style="12" customWidth="1"/>
    <col min="12042" max="12042" width="4.85546875" style="12" customWidth="1"/>
    <col min="12043" max="12043" width="5" style="12" customWidth="1"/>
    <col min="12044" max="12044" width="6.5703125" style="12" customWidth="1"/>
    <col min="12045" max="12045" width="9.5703125" style="12" customWidth="1"/>
    <col min="12046" max="12048" width="6.5703125" style="12" customWidth="1"/>
    <col min="12049" max="12049" width="5.140625" style="12" customWidth="1"/>
    <col min="12050" max="12050" width="3.85546875" style="12" customWidth="1"/>
    <col min="12051" max="12285" width="9.140625" style="12"/>
    <col min="12286" max="12286" width="8.7109375" style="12" customWidth="1"/>
    <col min="12287" max="12287" width="35.7109375" style="12" customWidth="1"/>
    <col min="12288" max="12288" width="9.85546875" style="12" customWidth="1"/>
    <col min="12289" max="12289" width="7.42578125" style="12" customWidth="1"/>
    <col min="12290" max="12290" width="8.42578125" style="12" customWidth="1"/>
    <col min="12291" max="12291" width="6.85546875" style="12" customWidth="1"/>
    <col min="12292" max="12292" width="10.42578125" style="12" customWidth="1"/>
    <col min="12293" max="12293" width="4.85546875" style="12" customWidth="1"/>
    <col min="12294" max="12294" width="4.7109375" style="12" customWidth="1"/>
    <col min="12295" max="12295" width="4.85546875" style="12" customWidth="1"/>
    <col min="12296" max="12296" width="4.140625" style="12" customWidth="1"/>
    <col min="12297" max="12297" width="5.5703125" style="12" customWidth="1"/>
    <col min="12298" max="12298" width="4.85546875" style="12" customWidth="1"/>
    <col min="12299" max="12299" width="5" style="12" customWidth="1"/>
    <col min="12300" max="12300" width="6.5703125" style="12" customWidth="1"/>
    <col min="12301" max="12301" width="9.5703125" style="12" customWidth="1"/>
    <col min="12302" max="12304" width="6.5703125" style="12" customWidth="1"/>
    <col min="12305" max="12305" width="5.140625" style="12" customWidth="1"/>
    <col min="12306" max="12306" width="3.85546875" style="12" customWidth="1"/>
    <col min="12307" max="12541" width="9.140625" style="12"/>
    <col min="12542" max="12542" width="8.7109375" style="12" customWidth="1"/>
    <col min="12543" max="12543" width="35.7109375" style="12" customWidth="1"/>
    <col min="12544" max="12544" width="9.85546875" style="12" customWidth="1"/>
    <col min="12545" max="12545" width="7.42578125" style="12" customWidth="1"/>
    <col min="12546" max="12546" width="8.42578125" style="12" customWidth="1"/>
    <col min="12547" max="12547" width="6.85546875" style="12" customWidth="1"/>
    <col min="12548" max="12548" width="10.42578125" style="12" customWidth="1"/>
    <col min="12549" max="12549" width="4.85546875" style="12" customWidth="1"/>
    <col min="12550" max="12550" width="4.7109375" style="12" customWidth="1"/>
    <col min="12551" max="12551" width="4.85546875" style="12" customWidth="1"/>
    <col min="12552" max="12552" width="4.140625" style="12" customWidth="1"/>
    <col min="12553" max="12553" width="5.5703125" style="12" customWidth="1"/>
    <col min="12554" max="12554" width="4.85546875" style="12" customWidth="1"/>
    <col min="12555" max="12555" width="5" style="12" customWidth="1"/>
    <col min="12556" max="12556" width="6.5703125" style="12" customWidth="1"/>
    <col min="12557" max="12557" width="9.5703125" style="12" customWidth="1"/>
    <col min="12558" max="12560" width="6.5703125" style="12" customWidth="1"/>
    <col min="12561" max="12561" width="5.140625" style="12" customWidth="1"/>
    <col min="12562" max="12562" width="3.85546875" style="12" customWidth="1"/>
    <col min="12563" max="12797" width="9.140625" style="12"/>
    <col min="12798" max="12798" width="8.7109375" style="12" customWidth="1"/>
    <col min="12799" max="12799" width="35.7109375" style="12" customWidth="1"/>
    <col min="12800" max="12800" width="9.85546875" style="12" customWidth="1"/>
    <col min="12801" max="12801" width="7.42578125" style="12" customWidth="1"/>
    <col min="12802" max="12802" width="8.42578125" style="12" customWidth="1"/>
    <col min="12803" max="12803" width="6.85546875" style="12" customWidth="1"/>
    <col min="12804" max="12804" width="10.42578125" style="12" customWidth="1"/>
    <col min="12805" max="12805" width="4.85546875" style="12" customWidth="1"/>
    <col min="12806" max="12806" width="4.7109375" style="12" customWidth="1"/>
    <col min="12807" max="12807" width="4.85546875" style="12" customWidth="1"/>
    <col min="12808" max="12808" width="4.140625" style="12" customWidth="1"/>
    <col min="12809" max="12809" width="5.5703125" style="12" customWidth="1"/>
    <col min="12810" max="12810" width="4.85546875" style="12" customWidth="1"/>
    <col min="12811" max="12811" width="5" style="12" customWidth="1"/>
    <col min="12812" max="12812" width="6.5703125" style="12" customWidth="1"/>
    <col min="12813" max="12813" width="9.5703125" style="12" customWidth="1"/>
    <col min="12814" max="12816" width="6.5703125" style="12" customWidth="1"/>
    <col min="12817" max="12817" width="5.140625" style="12" customWidth="1"/>
    <col min="12818" max="12818" width="3.85546875" style="12" customWidth="1"/>
    <col min="12819" max="13053" width="9.140625" style="12"/>
    <col min="13054" max="13054" width="8.7109375" style="12" customWidth="1"/>
    <col min="13055" max="13055" width="35.7109375" style="12" customWidth="1"/>
    <col min="13056" max="13056" width="9.85546875" style="12" customWidth="1"/>
    <col min="13057" max="13057" width="7.42578125" style="12" customWidth="1"/>
    <col min="13058" max="13058" width="8.42578125" style="12" customWidth="1"/>
    <col min="13059" max="13059" width="6.85546875" style="12" customWidth="1"/>
    <col min="13060" max="13060" width="10.42578125" style="12" customWidth="1"/>
    <col min="13061" max="13061" width="4.85546875" style="12" customWidth="1"/>
    <col min="13062" max="13062" width="4.7109375" style="12" customWidth="1"/>
    <col min="13063" max="13063" width="4.85546875" style="12" customWidth="1"/>
    <col min="13064" max="13064" width="4.140625" style="12" customWidth="1"/>
    <col min="13065" max="13065" width="5.5703125" style="12" customWidth="1"/>
    <col min="13066" max="13066" width="4.85546875" style="12" customWidth="1"/>
    <col min="13067" max="13067" width="5" style="12" customWidth="1"/>
    <col min="13068" max="13068" width="6.5703125" style="12" customWidth="1"/>
    <col min="13069" max="13069" width="9.5703125" style="12" customWidth="1"/>
    <col min="13070" max="13072" width="6.5703125" style="12" customWidth="1"/>
    <col min="13073" max="13073" width="5.140625" style="12" customWidth="1"/>
    <col min="13074" max="13074" width="3.85546875" style="12" customWidth="1"/>
    <col min="13075" max="13309" width="9.140625" style="12"/>
    <col min="13310" max="13310" width="8.7109375" style="12" customWidth="1"/>
    <col min="13311" max="13311" width="35.7109375" style="12" customWidth="1"/>
    <col min="13312" max="13312" width="9.85546875" style="12" customWidth="1"/>
    <col min="13313" max="13313" width="7.42578125" style="12" customWidth="1"/>
    <col min="13314" max="13314" width="8.42578125" style="12" customWidth="1"/>
    <col min="13315" max="13315" width="6.85546875" style="12" customWidth="1"/>
    <col min="13316" max="13316" width="10.42578125" style="12" customWidth="1"/>
    <col min="13317" max="13317" width="4.85546875" style="12" customWidth="1"/>
    <col min="13318" max="13318" width="4.7109375" style="12" customWidth="1"/>
    <col min="13319" max="13319" width="4.85546875" style="12" customWidth="1"/>
    <col min="13320" max="13320" width="4.140625" style="12" customWidth="1"/>
    <col min="13321" max="13321" width="5.5703125" style="12" customWidth="1"/>
    <col min="13322" max="13322" width="4.85546875" style="12" customWidth="1"/>
    <col min="13323" max="13323" width="5" style="12" customWidth="1"/>
    <col min="13324" max="13324" width="6.5703125" style="12" customWidth="1"/>
    <col min="13325" max="13325" width="9.5703125" style="12" customWidth="1"/>
    <col min="13326" max="13328" width="6.5703125" style="12" customWidth="1"/>
    <col min="13329" max="13329" width="5.140625" style="12" customWidth="1"/>
    <col min="13330" max="13330" width="3.85546875" style="12" customWidth="1"/>
    <col min="13331" max="13565" width="9.140625" style="12"/>
    <col min="13566" max="13566" width="8.7109375" style="12" customWidth="1"/>
    <col min="13567" max="13567" width="35.7109375" style="12" customWidth="1"/>
    <col min="13568" max="13568" width="9.85546875" style="12" customWidth="1"/>
    <col min="13569" max="13569" width="7.42578125" style="12" customWidth="1"/>
    <col min="13570" max="13570" width="8.42578125" style="12" customWidth="1"/>
    <col min="13571" max="13571" width="6.85546875" style="12" customWidth="1"/>
    <col min="13572" max="13572" width="10.42578125" style="12" customWidth="1"/>
    <col min="13573" max="13573" width="4.85546875" style="12" customWidth="1"/>
    <col min="13574" max="13574" width="4.7109375" style="12" customWidth="1"/>
    <col min="13575" max="13575" width="4.85546875" style="12" customWidth="1"/>
    <col min="13576" max="13576" width="4.140625" style="12" customWidth="1"/>
    <col min="13577" max="13577" width="5.5703125" style="12" customWidth="1"/>
    <col min="13578" max="13578" width="4.85546875" style="12" customWidth="1"/>
    <col min="13579" max="13579" width="5" style="12" customWidth="1"/>
    <col min="13580" max="13580" width="6.5703125" style="12" customWidth="1"/>
    <col min="13581" max="13581" width="9.5703125" style="12" customWidth="1"/>
    <col min="13582" max="13584" width="6.5703125" style="12" customWidth="1"/>
    <col min="13585" max="13585" width="5.140625" style="12" customWidth="1"/>
    <col min="13586" max="13586" width="3.85546875" style="12" customWidth="1"/>
    <col min="13587" max="13821" width="9.140625" style="12"/>
    <col min="13822" max="13822" width="8.7109375" style="12" customWidth="1"/>
    <col min="13823" max="13823" width="35.7109375" style="12" customWidth="1"/>
    <col min="13824" max="13824" width="9.85546875" style="12" customWidth="1"/>
    <col min="13825" max="13825" width="7.42578125" style="12" customWidth="1"/>
    <col min="13826" max="13826" width="8.42578125" style="12" customWidth="1"/>
    <col min="13827" max="13827" width="6.85546875" style="12" customWidth="1"/>
    <col min="13828" max="13828" width="10.42578125" style="12" customWidth="1"/>
    <col min="13829" max="13829" width="4.85546875" style="12" customWidth="1"/>
    <col min="13830" max="13830" width="4.7109375" style="12" customWidth="1"/>
    <col min="13831" max="13831" width="4.85546875" style="12" customWidth="1"/>
    <col min="13832" max="13832" width="4.140625" style="12" customWidth="1"/>
    <col min="13833" max="13833" width="5.5703125" style="12" customWidth="1"/>
    <col min="13834" max="13834" width="4.85546875" style="12" customWidth="1"/>
    <col min="13835" max="13835" width="5" style="12" customWidth="1"/>
    <col min="13836" max="13836" width="6.5703125" style="12" customWidth="1"/>
    <col min="13837" max="13837" width="9.5703125" style="12" customWidth="1"/>
    <col min="13838" max="13840" width="6.5703125" style="12" customWidth="1"/>
    <col min="13841" max="13841" width="5.140625" style="12" customWidth="1"/>
    <col min="13842" max="13842" width="3.85546875" style="12" customWidth="1"/>
    <col min="13843" max="14077" width="9.140625" style="12"/>
    <col min="14078" max="14078" width="8.7109375" style="12" customWidth="1"/>
    <col min="14079" max="14079" width="35.7109375" style="12" customWidth="1"/>
    <col min="14080" max="14080" width="9.85546875" style="12" customWidth="1"/>
    <col min="14081" max="14081" width="7.42578125" style="12" customWidth="1"/>
    <col min="14082" max="14082" width="8.42578125" style="12" customWidth="1"/>
    <col min="14083" max="14083" width="6.85546875" style="12" customWidth="1"/>
    <col min="14084" max="14084" width="10.42578125" style="12" customWidth="1"/>
    <col min="14085" max="14085" width="4.85546875" style="12" customWidth="1"/>
    <col min="14086" max="14086" width="4.7109375" style="12" customWidth="1"/>
    <col min="14087" max="14087" width="4.85546875" style="12" customWidth="1"/>
    <col min="14088" max="14088" width="4.140625" style="12" customWidth="1"/>
    <col min="14089" max="14089" width="5.5703125" style="12" customWidth="1"/>
    <col min="14090" max="14090" width="4.85546875" style="12" customWidth="1"/>
    <col min="14091" max="14091" width="5" style="12" customWidth="1"/>
    <col min="14092" max="14092" width="6.5703125" style="12" customWidth="1"/>
    <col min="14093" max="14093" width="9.5703125" style="12" customWidth="1"/>
    <col min="14094" max="14096" width="6.5703125" style="12" customWidth="1"/>
    <col min="14097" max="14097" width="5.140625" style="12" customWidth="1"/>
    <col min="14098" max="14098" width="3.85546875" style="12" customWidth="1"/>
    <col min="14099" max="14333" width="9.140625" style="12"/>
    <col min="14334" max="14334" width="8.7109375" style="12" customWidth="1"/>
    <col min="14335" max="14335" width="35.7109375" style="12" customWidth="1"/>
    <col min="14336" max="14336" width="9.85546875" style="12" customWidth="1"/>
    <col min="14337" max="14337" width="7.42578125" style="12" customWidth="1"/>
    <col min="14338" max="14338" width="8.42578125" style="12" customWidth="1"/>
    <col min="14339" max="14339" width="6.85546875" style="12" customWidth="1"/>
    <col min="14340" max="14340" width="10.42578125" style="12" customWidth="1"/>
    <col min="14341" max="14341" width="4.85546875" style="12" customWidth="1"/>
    <col min="14342" max="14342" width="4.7109375" style="12" customWidth="1"/>
    <col min="14343" max="14343" width="4.85546875" style="12" customWidth="1"/>
    <col min="14344" max="14344" width="4.140625" style="12" customWidth="1"/>
    <col min="14345" max="14345" width="5.5703125" style="12" customWidth="1"/>
    <col min="14346" max="14346" width="4.85546875" style="12" customWidth="1"/>
    <col min="14347" max="14347" width="5" style="12" customWidth="1"/>
    <col min="14348" max="14348" width="6.5703125" style="12" customWidth="1"/>
    <col min="14349" max="14349" width="9.5703125" style="12" customWidth="1"/>
    <col min="14350" max="14352" width="6.5703125" style="12" customWidth="1"/>
    <col min="14353" max="14353" width="5.140625" style="12" customWidth="1"/>
    <col min="14354" max="14354" width="3.85546875" style="12" customWidth="1"/>
    <col min="14355" max="14589" width="9.140625" style="12"/>
    <col min="14590" max="14590" width="8.7109375" style="12" customWidth="1"/>
    <col min="14591" max="14591" width="35.7109375" style="12" customWidth="1"/>
    <col min="14592" max="14592" width="9.85546875" style="12" customWidth="1"/>
    <col min="14593" max="14593" width="7.42578125" style="12" customWidth="1"/>
    <col min="14594" max="14594" width="8.42578125" style="12" customWidth="1"/>
    <col min="14595" max="14595" width="6.85546875" style="12" customWidth="1"/>
    <col min="14596" max="14596" width="10.42578125" style="12" customWidth="1"/>
    <col min="14597" max="14597" width="4.85546875" style="12" customWidth="1"/>
    <col min="14598" max="14598" width="4.7109375" style="12" customWidth="1"/>
    <col min="14599" max="14599" width="4.85546875" style="12" customWidth="1"/>
    <col min="14600" max="14600" width="4.140625" style="12" customWidth="1"/>
    <col min="14601" max="14601" width="5.5703125" style="12" customWidth="1"/>
    <col min="14602" max="14602" width="4.85546875" style="12" customWidth="1"/>
    <col min="14603" max="14603" width="5" style="12" customWidth="1"/>
    <col min="14604" max="14604" width="6.5703125" style="12" customWidth="1"/>
    <col min="14605" max="14605" width="9.5703125" style="12" customWidth="1"/>
    <col min="14606" max="14608" width="6.5703125" style="12" customWidth="1"/>
    <col min="14609" max="14609" width="5.140625" style="12" customWidth="1"/>
    <col min="14610" max="14610" width="3.85546875" style="12" customWidth="1"/>
    <col min="14611" max="14845" width="9.140625" style="12"/>
    <col min="14846" max="14846" width="8.7109375" style="12" customWidth="1"/>
    <col min="14847" max="14847" width="35.7109375" style="12" customWidth="1"/>
    <col min="14848" max="14848" width="9.85546875" style="12" customWidth="1"/>
    <col min="14849" max="14849" width="7.42578125" style="12" customWidth="1"/>
    <col min="14850" max="14850" width="8.42578125" style="12" customWidth="1"/>
    <col min="14851" max="14851" width="6.85546875" style="12" customWidth="1"/>
    <col min="14852" max="14852" width="10.42578125" style="12" customWidth="1"/>
    <col min="14853" max="14853" width="4.85546875" style="12" customWidth="1"/>
    <col min="14854" max="14854" width="4.7109375" style="12" customWidth="1"/>
    <col min="14855" max="14855" width="4.85546875" style="12" customWidth="1"/>
    <col min="14856" max="14856" width="4.140625" style="12" customWidth="1"/>
    <col min="14857" max="14857" width="5.5703125" style="12" customWidth="1"/>
    <col min="14858" max="14858" width="4.85546875" style="12" customWidth="1"/>
    <col min="14859" max="14859" width="5" style="12" customWidth="1"/>
    <col min="14860" max="14860" width="6.5703125" style="12" customWidth="1"/>
    <col min="14861" max="14861" width="9.5703125" style="12" customWidth="1"/>
    <col min="14862" max="14864" width="6.5703125" style="12" customWidth="1"/>
    <col min="14865" max="14865" width="5.140625" style="12" customWidth="1"/>
    <col min="14866" max="14866" width="3.85546875" style="12" customWidth="1"/>
    <col min="14867" max="15101" width="9.140625" style="12"/>
    <col min="15102" max="15102" width="8.7109375" style="12" customWidth="1"/>
    <col min="15103" max="15103" width="35.7109375" style="12" customWidth="1"/>
    <col min="15104" max="15104" width="9.85546875" style="12" customWidth="1"/>
    <col min="15105" max="15105" width="7.42578125" style="12" customWidth="1"/>
    <col min="15106" max="15106" width="8.42578125" style="12" customWidth="1"/>
    <col min="15107" max="15107" width="6.85546875" style="12" customWidth="1"/>
    <col min="15108" max="15108" width="10.42578125" style="12" customWidth="1"/>
    <col min="15109" max="15109" width="4.85546875" style="12" customWidth="1"/>
    <col min="15110" max="15110" width="4.7109375" style="12" customWidth="1"/>
    <col min="15111" max="15111" width="4.85546875" style="12" customWidth="1"/>
    <col min="15112" max="15112" width="4.140625" style="12" customWidth="1"/>
    <col min="15113" max="15113" width="5.5703125" style="12" customWidth="1"/>
    <col min="15114" max="15114" width="4.85546875" style="12" customWidth="1"/>
    <col min="15115" max="15115" width="5" style="12" customWidth="1"/>
    <col min="15116" max="15116" width="6.5703125" style="12" customWidth="1"/>
    <col min="15117" max="15117" width="9.5703125" style="12" customWidth="1"/>
    <col min="15118" max="15120" width="6.5703125" style="12" customWidth="1"/>
    <col min="15121" max="15121" width="5.140625" style="12" customWidth="1"/>
    <col min="15122" max="15122" width="3.85546875" style="12" customWidth="1"/>
    <col min="15123" max="15357" width="9.140625" style="12"/>
    <col min="15358" max="15358" width="8.7109375" style="12" customWidth="1"/>
    <col min="15359" max="15359" width="35.7109375" style="12" customWidth="1"/>
    <col min="15360" max="15360" width="9.85546875" style="12" customWidth="1"/>
    <col min="15361" max="15361" width="7.42578125" style="12" customWidth="1"/>
    <col min="15362" max="15362" width="8.42578125" style="12" customWidth="1"/>
    <col min="15363" max="15363" width="6.85546875" style="12" customWidth="1"/>
    <col min="15364" max="15364" width="10.42578125" style="12" customWidth="1"/>
    <col min="15365" max="15365" width="4.85546875" style="12" customWidth="1"/>
    <col min="15366" max="15366" width="4.7109375" style="12" customWidth="1"/>
    <col min="15367" max="15367" width="4.85546875" style="12" customWidth="1"/>
    <col min="15368" max="15368" width="4.140625" style="12" customWidth="1"/>
    <col min="15369" max="15369" width="5.5703125" style="12" customWidth="1"/>
    <col min="15370" max="15370" width="4.85546875" style="12" customWidth="1"/>
    <col min="15371" max="15371" width="5" style="12" customWidth="1"/>
    <col min="15372" max="15372" width="6.5703125" style="12" customWidth="1"/>
    <col min="15373" max="15373" width="9.5703125" style="12" customWidth="1"/>
    <col min="15374" max="15376" width="6.5703125" style="12" customWidth="1"/>
    <col min="15377" max="15377" width="5.140625" style="12" customWidth="1"/>
    <col min="15378" max="15378" width="3.85546875" style="12" customWidth="1"/>
    <col min="15379" max="15613" width="9.140625" style="12"/>
    <col min="15614" max="15614" width="8.7109375" style="12" customWidth="1"/>
    <col min="15615" max="15615" width="35.7109375" style="12" customWidth="1"/>
    <col min="15616" max="15616" width="9.85546875" style="12" customWidth="1"/>
    <col min="15617" max="15617" width="7.42578125" style="12" customWidth="1"/>
    <col min="15618" max="15618" width="8.42578125" style="12" customWidth="1"/>
    <col min="15619" max="15619" width="6.85546875" style="12" customWidth="1"/>
    <col min="15620" max="15620" width="10.42578125" style="12" customWidth="1"/>
    <col min="15621" max="15621" width="4.85546875" style="12" customWidth="1"/>
    <col min="15622" max="15622" width="4.7109375" style="12" customWidth="1"/>
    <col min="15623" max="15623" width="4.85546875" style="12" customWidth="1"/>
    <col min="15624" max="15624" width="4.140625" style="12" customWidth="1"/>
    <col min="15625" max="15625" width="5.5703125" style="12" customWidth="1"/>
    <col min="15626" max="15626" width="4.85546875" style="12" customWidth="1"/>
    <col min="15627" max="15627" width="5" style="12" customWidth="1"/>
    <col min="15628" max="15628" width="6.5703125" style="12" customWidth="1"/>
    <col min="15629" max="15629" width="9.5703125" style="12" customWidth="1"/>
    <col min="15630" max="15632" width="6.5703125" style="12" customWidth="1"/>
    <col min="15633" max="15633" width="5.140625" style="12" customWidth="1"/>
    <col min="15634" max="15634" width="3.85546875" style="12" customWidth="1"/>
    <col min="15635" max="15869" width="9.140625" style="12"/>
    <col min="15870" max="15870" width="8.7109375" style="12" customWidth="1"/>
    <col min="15871" max="15871" width="35.7109375" style="12" customWidth="1"/>
    <col min="15872" max="15872" width="9.85546875" style="12" customWidth="1"/>
    <col min="15873" max="15873" width="7.42578125" style="12" customWidth="1"/>
    <col min="15874" max="15874" width="8.42578125" style="12" customWidth="1"/>
    <col min="15875" max="15875" width="6.85546875" style="12" customWidth="1"/>
    <col min="15876" max="15876" width="10.42578125" style="12" customWidth="1"/>
    <col min="15877" max="15877" width="4.85546875" style="12" customWidth="1"/>
    <col min="15878" max="15878" width="4.7109375" style="12" customWidth="1"/>
    <col min="15879" max="15879" width="4.85546875" style="12" customWidth="1"/>
    <col min="15880" max="15880" width="4.140625" style="12" customWidth="1"/>
    <col min="15881" max="15881" width="5.5703125" style="12" customWidth="1"/>
    <col min="15882" max="15882" width="4.85546875" style="12" customWidth="1"/>
    <col min="15883" max="15883" width="5" style="12" customWidth="1"/>
    <col min="15884" max="15884" width="6.5703125" style="12" customWidth="1"/>
    <col min="15885" max="15885" width="9.5703125" style="12" customWidth="1"/>
    <col min="15886" max="15888" width="6.5703125" style="12" customWidth="1"/>
    <col min="15889" max="15889" width="5.140625" style="12" customWidth="1"/>
    <col min="15890" max="15890" width="3.85546875" style="12" customWidth="1"/>
    <col min="15891" max="16125" width="9.140625" style="12"/>
    <col min="16126" max="16126" width="8.7109375" style="12" customWidth="1"/>
    <col min="16127" max="16127" width="35.7109375" style="12" customWidth="1"/>
    <col min="16128" max="16128" width="9.85546875" style="12" customWidth="1"/>
    <col min="16129" max="16129" width="7.42578125" style="12" customWidth="1"/>
    <col min="16130" max="16130" width="8.42578125" style="12" customWidth="1"/>
    <col min="16131" max="16131" width="6.85546875" style="12" customWidth="1"/>
    <col min="16132" max="16132" width="10.42578125" style="12" customWidth="1"/>
    <col min="16133" max="16133" width="4.85546875" style="12" customWidth="1"/>
    <col min="16134" max="16134" width="4.7109375" style="12" customWidth="1"/>
    <col min="16135" max="16135" width="4.85546875" style="12" customWidth="1"/>
    <col min="16136" max="16136" width="4.140625" style="12" customWidth="1"/>
    <col min="16137" max="16137" width="5.5703125" style="12" customWidth="1"/>
    <col min="16138" max="16138" width="4.85546875" style="12" customWidth="1"/>
    <col min="16139" max="16139" width="5" style="12" customWidth="1"/>
    <col min="16140" max="16140" width="6.5703125" style="12" customWidth="1"/>
    <col min="16141" max="16141" width="9.5703125" style="12" customWidth="1"/>
    <col min="16142" max="16144" width="6.5703125" style="12" customWidth="1"/>
    <col min="16145" max="16145" width="5.140625" style="12" customWidth="1"/>
    <col min="16146" max="16146" width="3.85546875" style="12" customWidth="1"/>
    <col min="16147" max="16384" width="9.140625" style="12"/>
  </cols>
  <sheetData>
    <row r="1" spans="1:16" x14ac:dyDescent="0.25">
      <c r="A1" s="10"/>
      <c r="B1" s="10" t="s">
        <v>41</v>
      </c>
      <c r="C1" s="10"/>
      <c r="D1" s="10"/>
      <c r="E1" s="115"/>
      <c r="F1" s="115"/>
      <c r="G1" s="115"/>
      <c r="H1" s="115"/>
      <c r="I1" s="115"/>
      <c r="J1" s="10"/>
      <c r="K1" s="115"/>
      <c r="L1" s="115"/>
      <c r="M1" s="115"/>
      <c r="N1" s="115"/>
      <c r="O1" s="115"/>
      <c r="P1" s="11"/>
    </row>
    <row r="2" spans="1:16" x14ac:dyDescent="0.25">
      <c r="A2" s="10"/>
      <c r="B2" s="10" t="s">
        <v>147</v>
      </c>
      <c r="C2" s="10"/>
      <c r="D2" s="10"/>
      <c r="E2" s="115"/>
      <c r="F2" s="115"/>
      <c r="G2" s="115"/>
      <c r="H2" s="115"/>
      <c r="I2" s="115"/>
      <c r="J2" s="10"/>
      <c r="K2" s="115"/>
      <c r="L2" s="115"/>
      <c r="M2" s="115"/>
      <c r="N2" s="115"/>
      <c r="O2" s="115"/>
      <c r="P2" s="11"/>
    </row>
    <row r="3" spans="1:16" x14ac:dyDescent="0.25">
      <c r="A3" s="10"/>
      <c r="B3" s="10" t="s">
        <v>148</v>
      </c>
      <c r="C3" s="10"/>
      <c r="D3" s="10"/>
      <c r="E3" s="115"/>
      <c r="F3" s="115"/>
      <c r="G3" s="115"/>
      <c r="H3" s="115"/>
      <c r="I3" s="115"/>
      <c r="J3" s="10"/>
      <c r="K3" s="115"/>
      <c r="L3" s="115"/>
      <c r="M3" s="115"/>
      <c r="N3" s="115"/>
      <c r="O3" s="115"/>
      <c r="P3" s="11"/>
    </row>
    <row r="4" spans="1:16" x14ac:dyDescent="0.25">
      <c r="A4" s="10"/>
      <c r="B4" s="13" t="s">
        <v>149</v>
      </c>
      <c r="C4" s="13"/>
      <c r="D4" s="10"/>
      <c r="E4" s="107"/>
      <c r="F4" s="107"/>
      <c r="G4" s="107"/>
      <c r="H4" s="107"/>
      <c r="I4" s="107"/>
      <c r="J4" s="10"/>
      <c r="K4" s="107"/>
      <c r="L4" s="107"/>
      <c r="M4" s="107"/>
      <c r="N4" s="107"/>
      <c r="O4" s="107"/>
      <c r="P4" s="14"/>
    </row>
    <row r="5" spans="1:16" ht="15.75" customHeight="1" x14ac:dyDescent="0.25">
      <c r="A5" s="106" t="s">
        <v>155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5"/>
    </row>
    <row r="6" spans="1:16" ht="15" customHeight="1" x14ac:dyDescent="0.25">
      <c r="A6" s="108" t="s">
        <v>40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6"/>
    </row>
    <row r="7" spans="1:16" ht="15" customHeight="1" x14ac:dyDescent="0.25">
      <c r="A7" s="109" t="s">
        <v>152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7"/>
    </row>
    <row r="8" spans="1:16" ht="16.5" customHeight="1" x14ac:dyDescent="0.25">
      <c r="A8" s="110" t="s">
        <v>150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7"/>
    </row>
    <row r="9" spans="1:16" ht="15" customHeight="1" x14ac:dyDescent="0.25">
      <c r="A9" s="104" t="s">
        <v>39</v>
      </c>
      <c r="B9" s="104" t="s">
        <v>38</v>
      </c>
      <c r="C9" s="18" t="s">
        <v>37</v>
      </c>
      <c r="D9" s="19" t="s">
        <v>36</v>
      </c>
      <c r="E9" s="19"/>
      <c r="F9" s="20"/>
      <c r="G9" s="21" t="s">
        <v>35</v>
      </c>
      <c r="H9" s="112" t="s">
        <v>34</v>
      </c>
      <c r="I9" s="113"/>
      <c r="J9" s="113"/>
      <c r="K9" s="114"/>
      <c r="L9" s="112" t="s">
        <v>33</v>
      </c>
      <c r="M9" s="113"/>
      <c r="N9" s="113"/>
      <c r="O9" s="114"/>
      <c r="P9" s="22"/>
    </row>
    <row r="10" spans="1:16" x14ac:dyDescent="0.25">
      <c r="A10" s="111"/>
      <c r="B10" s="111"/>
      <c r="C10" s="23" t="s">
        <v>32</v>
      </c>
      <c r="D10" s="104" t="s">
        <v>31</v>
      </c>
      <c r="E10" s="104" t="s">
        <v>30</v>
      </c>
      <c r="F10" s="104" t="s">
        <v>29</v>
      </c>
      <c r="G10" s="5" t="s">
        <v>28</v>
      </c>
      <c r="H10" s="93"/>
      <c r="I10" s="21"/>
      <c r="J10" s="21"/>
      <c r="K10" s="24"/>
      <c r="L10" s="24"/>
      <c r="M10" s="24"/>
      <c r="N10" s="24"/>
      <c r="O10" s="24"/>
      <c r="P10" s="25"/>
    </row>
    <row r="11" spans="1:16" x14ac:dyDescent="0.25">
      <c r="A11" s="26"/>
      <c r="B11" s="27"/>
      <c r="C11" s="28" t="s">
        <v>27</v>
      </c>
      <c r="D11" s="105"/>
      <c r="E11" s="105"/>
      <c r="F11" s="105"/>
      <c r="G11" s="29" t="s">
        <v>26</v>
      </c>
      <c r="H11" s="94" t="s">
        <v>25</v>
      </c>
      <c r="I11" s="29" t="s">
        <v>24</v>
      </c>
      <c r="J11" s="29" t="s">
        <v>23</v>
      </c>
      <c r="K11" s="28" t="s">
        <v>22</v>
      </c>
      <c r="L11" s="28" t="s">
        <v>21</v>
      </c>
      <c r="M11" s="28" t="s">
        <v>20</v>
      </c>
      <c r="N11" s="28" t="s">
        <v>19</v>
      </c>
      <c r="O11" s="28" t="s">
        <v>18</v>
      </c>
      <c r="P11" s="22"/>
    </row>
    <row r="12" spans="1:16" ht="12.75" customHeight="1" x14ac:dyDescent="0.25">
      <c r="A12" s="30" t="s">
        <v>17</v>
      </c>
      <c r="B12" s="30" t="s">
        <v>10</v>
      </c>
      <c r="C12" s="7"/>
      <c r="D12" s="6"/>
      <c r="E12" s="6"/>
      <c r="F12" s="6"/>
      <c r="G12" s="6"/>
      <c r="H12" s="91"/>
      <c r="I12" s="6"/>
      <c r="J12" s="6"/>
      <c r="K12" s="6"/>
      <c r="L12" s="6"/>
      <c r="M12" s="6"/>
      <c r="N12" s="6"/>
      <c r="O12" s="6"/>
      <c r="P12" s="31"/>
    </row>
    <row r="13" spans="1:16" s="37" customFormat="1" ht="12.75" customHeight="1" x14ac:dyDescent="0.2">
      <c r="A13" s="32" t="s">
        <v>123</v>
      </c>
      <c r="B13" s="33" t="s">
        <v>45</v>
      </c>
      <c r="C13" s="34">
        <v>255</v>
      </c>
      <c r="D13" s="35">
        <v>6.04</v>
      </c>
      <c r="E13" s="32">
        <v>7.27</v>
      </c>
      <c r="F13" s="32">
        <v>34.29</v>
      </c>
      <c r="G13" s="32">
        <v>283.95</v>
      </c>
      <c r="H13" s="65">
        <v>0.21</v>
      </c>
      <c r="I13" s="32">
        <v>1.31</v>
      </c>
      <c r="J13" s="32">
        <v>0.05</v>
      </c>
      <c r="K13" s="32">
        <v>0.17</v>
      </c>
      <c r="L13" s="32">
        <v>133.11000000000001</v>
      </c>
      <c r="M13" s="32">
        <v>185.42</v>
      </c>
      <c r="N13" s="32">
        <v>47.34</v>
      </c>
      <c r="O13" s="32">
        <v>1.21</v>
      </c>
      <c r="P13" s="36"/>
    </row>
    <row r="14" spans="1:16" ht="12.75" customHeight="1" x14ac:dyDescent="0.25">
      <c r="A14" s="9" t="s">
        <v>46</v>
      </c>
      <c r="B14" s="6" t="s">
        <v>47</v>
      </c>
      <c r="C14" s="38">
        <v>200</v>
      </c>
      <c r="D14" s="6">
        <v>0.12</v>
      </c>
      <c r="E14" s="6">
        <v>0</v>
      </c>
      <c r="F14" s="6">
        <v>12.04</v>
      </c>
      <c r="G14" s="6">
        <v>48.64</v>
      </c>
      <c r="H14" s="91">
        <v>0.04</v>
      </c>
      <c r="I14" s="6">
        <v>0</v>
      </c>
      <c r="J14" s="6">
        <v>0</v>
      </c>
      <c r="K14" s="6">
        <v>0</v>
      </c>
      <c r="L14" s="6">
        <v>3.45</v>
      </c>
      <c r="M14" s="6">
        <v>2</v>
      </c>
      <c r="N14" s="6">
        <v>1.5</v>
      </c>
      <c r="O14" s="6">
        <v>0.25</v>
      </c>
      <c r="P14" s="31"/>
    </row>
    <row r="15" spans="1:16" ht="12.75" customHeight="1" x14ac:dyDescent="0.25">
      <c r="A15" s="9"/>
      <c r="B15" s="6" t="s">
        <v>49</v>
      </c>
      <c r="C15" s="38">
        <v>55</v>
      </c>
      <c r="D15" s="6">
        <v>3.41</v>
      </c>
      <c r="E15" s="6">
        <v>9.9</v>
      </c>
      <c r="F15" s="6">
        <v>37.78</v>
      </c>
      <c r="G15" s="6">
        <v>254.1</v>
      </c>
      <c r="H15" s="91">
        <v>0.03</v>
      </c>
      <c r="I15" s="6">
        <v>0</v>
      </c>
      <c r="J15" s="6">
        <v>5</v>
      </c>
      <c r="K15" s="6">
        <v>0.3</v>
      </c>
      <c r="L15" s="6">
        <v>37</v>
      </c>
      <c r="M15" s="6">
        <v>138</v>
      </c>
      <c r="N15" s="6">
        <v>33</v>
      </c>
      <c r="O15" s="6">
        <v>2.6</v>
      </c>
      <c r="P15" s="31"/>
    </row>
    <row r="16" spans="1:16" s="37" customFormat="1" ht="12.75" customHeight="1" x14ac:dyDescent="0.2">
      <c r="A16" s="39" t="s">
        <v>60</v>
      </c>
      <c r="B16" s="32" t="s">
        <v>48</v>
      </c>
      <c r="C16" s="34">
        <v>40</v>
      </c>
      <c r="D16" s="32">
        <v>3</v>
      </c>
      <c r="E16" s="32">
        <v>1.1599999999999999</v>
      </c>
      <c r="F16" s="32">
        <v>20.56</v>
      </c>
      <c r="G16" s="32">
        <v>104.4</v>
      </c>
      <c r="H16" s="65">
        <v>0.1</v>
      </c>
      <c r="I16" s="32">
        <v>0</v>
      </c>
      <c r="J16" s="32">
        <v>0</v>
      </c>
      <c r="K16" s="32">
        <v>0</v>
      </c>
      <c r="L16" s="32">
        <v>10.199999999999999</v>
      </c>
      <c r="M16" s="32">
        <v>0</v>
      </c>
      <c r="N16" s="32">
        <v>0</v>
      </c>
      <c r="O16" s="32">
        <v>0.2</v>
      </c>
      <c r="P16" s="36"/>
    </row>
    <row r="17" spans="1:16" s="37" customFormat="1" ht="12.75" customHeight="1" x14ac:dyDescent="0.2">
      <c r="A17" s="39"/>
      <c r="B17" s="30" t="s">
        <v>42</v>
      </c>
      <c r="C17" s="40">
        <f>C16+C15+C14+C13</f>
        <v>550</v>
      </c>
      <c r="D17" s="30">
        <f>D16+D15+D14+D13</f>
        <v>12.57</v>
      </c>
      <c r="E17" s="30">
        <f t="shared" ref="E17:O17" si="0">SUM(E13:E16)</f>
        <v>18.330000000000002</v>
      </c>
      <c r="F17" s="30">
        <f t="shared" si="0"/>
        <v>104.67</v>
      </c>
      <c r="G17" s="30">
        <f>SUM(G13:G16)</f>
        <v>691.08999999999992</v>
      </c>
      <c r="H17" s="62">
        <f t="shared" si="0"/>
        <v>0.38</v>
      </c>
      <c r="I17" s="30">
        <f t="shared" si="0"/>
        <v>1.31</v>
      </c>
      <c r="J17" s="30">
        <f t="shared" si="0"/>
        <v>5.05</v>
      </c>
      <c r="K17" s="30">
        <f t="shared" si="0"/>
        <v>0.47</v>
      </c>
      <c r="L17" s="30">
        <f t="shared" si="0"/>
        <v>183.76</v>
      </c>
      <c r="M17" s="30">
        <f t="shared" si="0"/>
        <v>325.41999999999996</v>
      </c>
      <c r="N17" s="30">
        <f t="shared" si="0"/>
        <v>81.84</v>
      </c>
      <c r="O17" s="30">
        <f t="shared" si="0"/>
        <v>4.2600000000000007</v>
      </c>
      <c r="P17" s="25"/>
    </row>
    <row r="18" spans="1:16" ht="12.75" customHeight="1" x14ac:dyDescent="0.25">
      <c r="A18" s="9"/>
      <c r="B18" s="30" t="s">
        <v>122</v>
      </c>
      <c r="C18" s="41"/>
      <c r="D18" s="6"/>
      <c r="E18" s="6"/>
      <c r="F18" s="6"/>
      <c r="G18" s="6"/>
      <c r="H18" s="91"/>
      <c r="I18" s="6"/>
      <c r="J18" s="6"/>
      <c r="K18" s="6"/>
      <c r="L18" s="6"/>
      <c r="M18" s="6"/>
      <c r="N18" s="6"/>
      <c r="O18" s="6"/>
      <c r="P18" s="31"/>
    </row>
    <row r="19" spans="1:16" ht="12.75" customHeight="1" x14ac:dyDescent="0.25">
      <c r="A19" s="9" t="s">
        <v>50</v>
      </c>
      <c r="B19" s="6" t="s">
        <v>51</v>
      </c>
      <c r="C19" s="41">
        <v>250</v>
      </c>
      <c r="D19" s="6">
        <v>13</v>
      </c>
      <c r="E19" s="6">
        <v>13.5</v>
      </c>
      <c r="F19" s="6">
        <v>43</v>
      </c>
      <c r="G19" s="6">
        <v>86.25</v>
      </c>
      <c r="H19" s="91">
        <v>0.45</v>
      </c>
      <c r="I19" s="6">
        <v>32.799999999999997</v>
      </c>
      <c r="J19" s="6">
        <v>0</v>
      </c>
      <c r="K19" s="6">
        <v>5</v>
      </c>
      <c r="L19" s="6">
        <v>79</v>
      </c>
      <c r="M19" s="6">
        <v>274</v>
      </c>
      <c r="N19" s="6">
        <v>108</v>
      </c>
      <c r="O19" s="6">
        <v>4.1500000000000004</v>
      </c>
      <c r="P19" s="36"/>
    </row>
    <row r="20" spans="1:16" ht="12.75" customHeight="1" x14ac:dyDescent="0.25">
      <c r="A20" s="2" t="s">
        <v>52</v>
      </c>
      <c r="B20" s="42" t="s">
        <v>53</v>
      </c>
      <c r="C20" s="8">
        <v>100</v>
      </c>
      <c r="D20" s="3">
        <v>20</v>
      </c>
      <c r="E20" s="3">
        <v>18</v>
      </c>
      <c r="F20" s="3">
        <v>10.71</v>
      </c>
      <c r="G20" s="3">
        <v>284.27999999999997</v>
      </c>
      <c r="H20" s="95">
        <v>7.0000000000000007E-2</v>
      </c>
      <c r="I20" s="3">
        <v>0.6</v>
      </c>
      <c r="J20" s="3">
        <v>51</v>
      </c>
      <c r="K20" s="3">
        <v>0.9</v>
      </c>
      <c r="L20" s="3">
        <v>34</v>
      </c>
      <c r="M20" s="3">
        <v>128</v>
      </c>
      <c r="N20" s="3">
        <v>17</v>
      </c>
      <c r="O20" s="3">
        <v>1.27</v>
      </c>
      <c r="P20" s="36"/>
    </row>
    <row r="21" spans="1:16" s="45" customFormat="1" ht="12.75" customHeight="1" x14ac:dyDescent="0.25">
      <c r="A21" s="9" t="s">
        <v>54</v>
      </c>
      <c r="B21" s="6" t="s">
        <v>55</v>
      </c>
      <c r="C21" s="43">
        <v>200</v>
      </c>
      <c r="D21" s="6">
        <v>7.4</v>
      </c>
      <c r="E21" s="6">
        <v>6.6</v>
      </c>
      <c r="F21" s="6">
        <v>39.4</v>
      </c>
      <c r="G21" s="6">
        <v>246</v>
      </c>
      <c r="H21" s="91">
        <v>0.04</v>
      </c>
      <c r="I21" s="6">
        <v>0</v>
      </c>
      <c r="J21" s="6">
        <v>21</v>
      </c>
      <c r="K21" s="6">
        <v>0.5</v>
      </c>
      <c r="L21" s="6">
        <v>8</v>
      </c>
      <c r="M21" s="6">
        <v>30</v>
      </c>
      <c r="N21" s="6">
        <v>5</v>
      </c>
      <c r="O21" s="6">
        <v>0.7</v>
      </c>
      <c r="P21" s="44"/>
    </row>
    <row r="22" spans="1:16" ht="12.75" customHeight="1" x14ac:dyDescent="0.25">
      <c r="A22" s="46" t="s">
        <v>58</v>
      </c>
      <c r="B22" s="7" t="s">
        <v>59</v>
      </c>
      <c r="C22" s="47">
        <v>200</v>
      </c>
      <c r="D22" s="7">
        <v>7.0000000000000007E-2</v>
      </c>
      <c r="E22" s="7">
        <v>0.01</v>
      </c>
      <c r="F22" s="7">
        <v>15.31</v>
      </c>
      <c r="G22" s="7">
        <v>61.62</v>
      </c>
      <c r="H22" s="96">
        <v>0</v>
      </c>
      <c r="I22" s="7">
        <v>2.8</v>
      </c>
      <c r="J22" s="7">
        <v>0</v>
      </c>
      <c r="K22" s="7">
        <v>0.01</v>
      </c>
      <c r="L22" s="7">
        <v>6.25</v>
      </c>
      <c r="M22" s="7">
        <v>3.54</v>
      </c>
      <c r="N22" s="7">
        <v>2.34</v>
      </c>
      <c r="O22" s="7">
        <v>0.28999999999999998</v>
      </c>
      <c r="P22" s="48"/>
    </row>
    <row r="23" spans="1:16" ht="12.75" customHeight="1" x14ac:dyDescent="0.25">
      <c r="A23" s="9" t="s">
        <v>60</v>
      </c>
      <c r="B23" s="6" t="s">
        <v>61</v>
      </c>
      <c r="C23" s="41">
        <v>40</v>
      </c>
      <c r="D23" s="6">
        <v>2.64</v>
      </c>
      <c r="E23" s="6">
        <v>0.44</v>
      </c>
      <c r="F23" s="6">
        <v>16.399999999999999</v>
      </c>
      <c r="G23" s="6">
        <v>80</v>
      </c>
      <c r="H23" s="91">
        <v>0.2</v>
      </c>
      <c r="I23" s="6">
        <v>0</v>
      </c>
      <c r="J23" s="6">
        <v>0.2</v>
      </c>
      <c r="K23" s="6">
        <v>0</v>
      </c>
      <c r="L23" s="6">
        <v>14.5</v>
      </c>
      <c r="M23" s="6">
        <v>0</v>
      </c>
      <c r="N23" s="6">
        <v>0</v>
      </c>
      <c r="O23" s="6">
        <v>1.21</v>
      </c>
      <c r="P23" s="31"/>
    </row>
    <row r="24" spans="1:16" ht="12.75" customHeight="1" x14ac:dyDescent="0.25">
      <c r="A24" s="9"/>
      <c r="B24" s="6" t="s">
        <v>156</v>
      </c>
      <c r="C24" s="41">
        <v>60</v>
      </c>
      <c r="D24" s="6">
        <v>3.5</v>
      </c>
      <c r="E24" s="6">
        <v>1.4</v>
      </c>
      <c r="F24" s="6">
        <v>34.799999999999997</v>
      </c>
      <c r="G24" s="6">
        <v>166</v>
      </c>
      <c r="H24" s="91">
        <v>0.04</v>
      </c>
      <c r="I24" s="6">
        <v>0</v>
      </c>
      <c r="J24" s="6">
        <v>9</v>
      </c>
      <c r="K24" s="6">
        <v>0.5</v>
      </c>
      <c r="L24" s="6">
        <v>10</v>
      </c>
      <c r="M24" s="6">
        <v>27</v>
      </c>
      <c r="N24" s="6">
        <v>6</v>
      </c>
      <c r="O24" s="6">
        <v>0.59</v>
      </c>
      <c r="P24" s="31"/>
    </row>
    <row r="25" spans="1:16" s="51" customFormat="1" ht="12.75" customHeight="1" x14ac:dyDescent="0.25">
      <c r="A25" s="49"/>
      <c r="B25" s="30" t="s">
        <v>43</v>
      </c>
      <c r="C25" s="40">
        <f t="shared" ref="C25:O25" si="1">SUM(C19:C24)</f>
        <v>850</v>
      </c>
      <c r="D25" s="30">
        <f t="shared" si="1"/>
        <v>46.61</v>
      </c>
      <c r="E25" s="30">
        <f t="shared" si="1"/>
        <v>39.949999999999996</v>
      </c>
      <c r="F25" s="30">
        <f t="shared" si="1"/>
        <v>159.62</v>
      </c>
      <c r="G25" s="30">
        <f t="shared" si="1"/>
        <v>924.15</v>
      </c>
      <c r="H25" s="62">
        <f t="shared" si="1"/>
        <v>0.8</v>
      </c>
      <c r="I25" s="30">
        <f t="shared" si="1"/>
        <v>36.199999999999996</v>
      </c>
      <c r="J25" s="30">
        <f t="shared" si="1"/>
        <v>81.2</v>
      </c>
      <c r="K25" s="30">
        <f t="shared" si="1"/>
        <v>6.91</v>
      </c>
      <c r="L25" s="30">
        <f t="shared" si="1"/>
        <v>151.75</v>
      </c>
      <c r="M25" s="30">
        <f t="shared" si="1"/>
        <v>462.54</v>
      </c>
      <c r="N25" s="30">
        <f t="shared" si="1"/>
        <v>138.34</v>
      </c>
      <c r="O25" s="30">
        <f t="shared" si="1"/>
        <v>8.2100000000000009</v>
      </c>
      <c r="P25" s="50"/>
    </row>
    <row r="26" spans="1:16" ht="12.75" customHeight="1" x14ac:dyDescent="0.25">
      <c r="A26" s="52"/>
      <c r="B26" s="30" t="s">
        <v>1</v>
      </c>
      <c r="C26" s="40">
        <f>C17+C25</f>
        <v>1400</v>
      </c>
      <c r="D26" s="53">
        <f>D17+D25</f>
        <v>59.18</v>
      </c>
      <c r="E26" s="53">
        <f>E25+E17</f>
        <v>58.28</v>
      </c>
      <c r="F26" s="53">
        <f>F25+F17</f>
        <v>264.29000000000002</v>
      </c>
      <c r="G26" s="53">
        <f>G25+G17</f>
        <v>1615.2399999999998</v>
      </c>
      <c r="H26" s="64">
        <f t="shared" ref="H26:O26" si="2">H17+H25</f>
        <v>1.1800000000000002</v>
      </c>
      <c r="I26" s="53">
        <f t="shared" si="2"/>
        <v>37.51</v>
      </c>
      <c r="J26" s="53">
        <f t="shared" si="2"/>
        <v>86.25</v>
      </c>
      <c r="K26" s="53">
        <f t="shared" si="2"/>
        <v>7.38</v>
      </c>
      <c r="L26" s="53">
        <f t="shared" si="2"/>
        <v>335.51</v>
      </c>
      <c r="M26" s="53">
        <f t="shared" si="2"/>
        <v>787.96</v>
      </c>
      <c r="N26" s="53">
        <f t="shared" si="2"/>
        <v>220.18</v>
      </c>
      <c r="O26" s="53">
        <f t="shared" si="2"/>
        <v>12.470000000000002</v>
      </c>
    </row>
    <row r="27" spans="1:16" s="54" customFormat="1" ht="12.75" customHeight="1" x14ac:dyDescent="0.2">
      <c r="A27" s="30" t="s">
        <v>16</v>
      </c>
      <c r="B27" s="30" t="s">
        <v>8</v>
      </c>
      <c r="C27" s="41"/>
      <c r="D27" s="6"/>
      <c r="E27" s="6"/>
      <c r="F27" s="6"/>
      <c r="G27" s="6"/>
      <c r="H27" s="91"/>
      <c r="I27" s="6"/>
      <c r="J27" s="6"/>
      <c r="K27" s="6"/>
      <c r="L27" s="6"/>
      <c r="M27" s="6"/>
      <c r="N27" s="6"/>
      <c r="O27" s="6"/>
      <c r="P27" s="25"/>
    </row>
    <row r="28" spans="1:16" ht="12.75" customHeight="1" x14ac:dyDescent="0.25">
      <c r="A28" s="32" t="s">
        <v>134</v>
      </c>
      <c r="B28" s="33" t="s">
        <v>62</v>
      </c>
      <c r="C28" s="34">
        <v>255</v>
      </c>
      <c r="D28" s="35">
        <v>5.12</v>
      </c>
      <c r="E28" s="32">
        <v>6.62</v>
      </c>
      <c r="F28" s="32">
        <v>32.61</v>
      </c>
      <c r="G28" s="32">
        <v>262.66000000000003</v>
      </c>
      <c r="H28" s="65">
        <v>7.0000000000000007E-2</v>
      </c>
      <c r="I28" s="32">
        <v>1.39</v>
      </c>
      <c r="J28" s="32">
        <v>0.05</v>
      </c>
      <c r="K28" s="32">
        <v>0.17</v>
      </c>
      <c r="L28" s="32">
        <v>131.85</v>
      </c>
      <c r="M28" s="32">
        <v>143.72999999999999</v>
      </c>
      <c r="N28" s="32">
        <v>30.36</v>
      </c>
      <c r="O28" s="32">
        <v>0.44</v>
      </c>
      <c r="P28" s="31"/>
    </row>
    <row r="29" spans="1:16" ht="12.75" customHeight="1" x14ac:dyDescent="0.25">
      <c r="A29" s="9" t="s">
        <v>46</v>
      </c>
      <c r="B29" s="6" t="s">
        <v>47</v>
      </c>
      <c r="C29" s="38">
        <v>200</v>
      </c>
      <c r="D29" s="6">
        <v>0.12</v>
      </c>
      <c r="E29" s="6">
        <v>0</v>
      </c>
      <c r="F29" s="6">
        <v>12.04</v>
      </c>
      <c r="G29" s="6">
        <v>48.64</v>
      </c>
      <c r="H29" s="91">
        <v>0.04</v>
      </c>
      <c r="I29" s="6">
        <v>0</v>
      </c>
      <c r="J29" s="6">
        <v>0</v>
      </c>
      <c r="K29" s="6">
        <v>0</v>
      </c>
      <c r="L29" s="6">
        <v>3.45</v>
      </c>
      <c r="M29" s="6">
        <v>2</v>
      </c>
      <c r="N29" s="6">
        <v>1.5</v>
      </c>
      <c r="O29" s="6">
        <v>0.25</v>
      </c>
      <c r="P29" s="48"/>
    </row>
    <row r="30" spans="1:16" ht="12.75" customHeight="1" x14ac:dyDescent="0.25">
      <c r="A30" s="49"/>
      <c r="B30" s="6" t="s">
        <v>120</v>
      </c>
      <c r="C30" s="38">
        <v>55</v>
      </c>
      <c r="D30" s="6">
        <v>4.0999999999999996</v>
      </c>
      <c r="E30" s="6">
        <v>4</v>
      </c>
      <c r="F30" s="6">
        <v>30.2</v>
      </c>
      <c r="G30" s="6">
        <v>173</v>
      </c>
      <c r="H30" s="91">
        <v>0.6</v>
      </c>
      <c r="I30" s="6">
        <v>0</v>
      </c>
      <c r="J30" s="6">
        <v>0</v>
      </c>
      <c r="K30" s="6">
        <v>1.9</v>
      </c>
      <c r="L30" s="6">
        <v>9.5</v>
      </c>
      <c r="M30" s="6">
        <v>36</v>
      </c>
      <c r="N30" s="6">
        <v>0.65</v>
      </c>
      <c r="O30" s="6">
        <v>0</v>
      </c>
      <c r="P30" s="48"/>
    </row>
    <row r="31" spans="1:16" ht="12.75" customHeight="1" x14ac:dyDescent="0.25">
      <c r="A31" s="39" t="s">
        <v>60</v>
      </c>
      <c r="B31" s="32" t="s">
        <v>48</v>
      </c>
      <c r="C31" s="41">
        <v>40</v>
      </c>
      <c r="D31" s="55">
        <v>3</v>
      </c>
      <c r="E31" s="6">
        <v>1.1599999999999999</v>
      </c>
      <c r="F31" s="6">
        <v>20.56</v>
      </c>
      <c r="G31" s="6">
        <v>104.4</v>
      </c>
      <c r="H31" s="91">
        <v>0.1</v>
      </c>
      <c r="I31" s="6">
        <v>0</v>
      </c>
      <c r="J31" s="6">
        <v>0</v>
      </c>
      <c r="K31" s="6">
        <v>0</v>
      </c>
      <c r="L31" s="6">
        <v>10.199999999999999</v>
      </c>
      <c r="M31" s="6">
        <v>0</v>
      </c>
      <c r="N31" s="6">
        <v>0</v>
      </c>
      <c r="O31" s="6">
        <v>0.2</v>
      </c>
      <c r="P31" s="31"/>
    </row>
    <row r="32" spans="1:16" ht="12.75" customHeight="1" x14ac:dyDescent="0.25">
      <c r="A32" s="39"/>
      <c r="B32" s="30" t="s">
        <v>42</v>
      </c>
      <c r="C32" s="56">
        <f>SUM(C28:C31)</f>
        <v>550</v>
      </c>
      <c r="D32" s="57">
        <f t="shared" ref="D32:O32" si="3">SUM(D28:D31)</f>
        <v>12.34</v>
      </c>
      <c r="E32" s="58">
        <f t="shared" si="3"/>
        <v>11.780000000000001</v>
      </c>
      <c r="F32" s="58">
        <f t="shared" si="3"/>
        <v>95.41</v>
      </c>
      <c r="G32" s="58">
        <f t="shared" si="3"/>
        <v>588.70000000000005</v>
      </c>
      <c r="H32" s="75">
        <f t="shared" si="3"/>
        <v>0.80999999999999994</v>
      </c>
      <c r="I32" s="58">
        <f t="shared" si="3"/>
        <v>1.39</v>
      </c>
      <c r="J32" s="58">
        <f t="shared" si="3"/>
        <v>0.05</v>
      </c>
      <c r="K32" s="58">
        <f t="shared" si="3"/>
        <v>2.0699999999999998</v>
      </c>
      <c r="L32" s="58">
        <f t="shared" si="3"/>
        <v>154.99999999999997</v>
      </c>
      <c r="M32" s="58">
        <f t="shared" si="3"/>
        <v>181.73</v>
      </c>
      <c r="N32" s="58">
        <f t="shared" si="3"/>
        <v>32.51</v>
      </c>
      <c r="O32" s="58">
        <f t="shared" si="3"/>
        <v>0.8899999999999999</v>
      </c>
      <c r="P32" s="31"/>
    </row>
    <row r="33" spans="1:17" ht="12.75" customHeight="1" x14ac:dyDescent="0.25">
      <c r="A33" s="9"/>
      <c r="B33" s="30" t="s">
        <v>122</v>
      </c>
      <c r="C33" s="41"/>
      <c r="D33" s="6"/>
      <c r="E33" s="6"/>
      <c r="F33" s="6"/>
      <c r="G33" s="6"/>
      <c r="H33" s="91"/>
      <c r="I33" s="6"/>
      <c r="J33" s="6"/>
      <c r="K33" s="6"/>
      <c r="L33" s="6"/>
      <c r="M33" s="6"/>
      <c r="N33" s="6"/>
      <c r="O33" s="6"/>
      <c r="P33" s="31"/>
    </row>
    <row r="34" spans="1:17" ht="12.75" customHeight="1" x14ac:dyDescent="0.25">
      <c r="A34" s="49" t="s">
        <v>63</v>
      </c>
      <c r="B34" s="32" t="s">
        <v>64</v>
      </c>
      <c r="C34" s="34">
        <v>250</v>
      </c>
      <c r="D34" s="32">
        <v>2.9</v>
      </c>
      <c r="E34" s="32">
        <v>4.88</v>
      </c>
      <c r="F34" s="32">
        <v>12.2</v>
      </c>
      <c r="G34" s="32">
        <v>97.75</v>
      </c>
      <c r="H34" s="65">
        <v>0.27</v>
      </c>
      <c r="I34" s="32">
        <v>15.2</v>
      </c>
      <c r="J34" s="32">
        <v>8.5</v>
      </c>
      <c r="K34" s="32">
        <v>7.8</v>
      </c>
      <c r="L34" s="32">
        <v>64</v>
      </c>
      <c r="M34" s="32">
        <v>18.7</v>
      </c>
      <c r="N34" s="32">
        <v>68</v>
      </c>
      <c r="O34" s="32">
        <v>3.26</v>
      </c>
      <c r="P34" s="31"/>
    </row>
    <row r="35" spans="1:17" ht="12.75" customHeight="1" x14ac:dyDescent="0.25">
      <c r="A35" s="32" t="s">
        <v>65</v>
      </c>
      <c r="B35" s="32" t="s">
        <v>66</v>
      </c>
      <c r="C35" s="34">
        <v>170</v>
      </c>
      <c r="D35" s="32">
        <v>23.7</v>
      </c>
      <c r="E35" s="32">
        <v>7.95</v>
      </c>
      <c r="F35" s="32">
        <v>26.85</v>
      </c>
      <c r="G35" s="32">
        <v>392.4</v>
      </c>
      <c r="H35" s="65">
        <v>0.11</v>
      </c>
      <c r="I35" s="32">
        <v>1</v>
      </c>
      <c r="J35" s="32">
        <v>75</v>
      </c>
      <c r="K35" s="32">
        <v>1.25</v>
      </c>
      <c r="L35" s="32">
        <v>174</v>
      </c>
      <c r="M35" s="32">
        <v>302</v>
      </c>
      <c r="N35" s="32">
        <v>45</v>
      </c>
      <c r="O35" s="32">
        <v>1.18</v>
      </c>
      <c r="P35" s="1" t="s">
        <v>15</v>
      </c>
      <c r="Q35" s="1" t="s">
        <v>15</v>
      </c>
    </row>
    <row r="36" spans="1:17" ht="12.75" customHeight="1" x14ac:dyDescent="0.25">
      <c r="A36" s="9" t="s">
        <v>68</v>
      </c>
      <c r="B36" s="6" t="s">
        <v>124</v>
      </c>
      <c r="C36" s="41">
        <v>200</v>
      </c>
      <c r="D36" s="6">
        <v>0.16</v>
      </c>
      <c r="E36" s="6">
        <v>0</v>
      </c>
      <c r="F36" s="6">
        <v>14.99</v>
      </c>
      <c r="G36" s="6">
        <v>60.64</v>
      </c>
      <c r="H36" s="91">
        <v>0</v>
      </c>
      <c r="I36" s="6">
        <v>10</v>
      </c>
      <c r="J36" s="6">
        <v>0.02</v>
      </c>
      <c r="K36" s="6">
        <v>0.2</v>
      </c>
      <c r="L36" s="6">
        <v>20.05</v>
      </c>
      <c r="M36" s="6">
        <v>15.6</v>
      </c>
      <c r="N36" s="6">
        <v>13.2</v>
      </c>
      <c r="O36" s="6">
        <v>1.65</v>
      </c>
    </row>
    <row r="37" spans="1:17" ht="12.75" customHeight="1" x14ac:dyDescent="0.25">
      <c r="A37" s="9"/>
      <c r="B37" s="6" t="s">
        <v>156</v>
      </c>
      <c r="C37" s="41">
        <v>60</v>
      </c>
      <c r="D37" s="6">
        <v>3.5</v>
      </c>
      <c r="E37" s="6">
        <v>1.4</v>
      </c>
      <c r="F37" s="6">
        <v>34.799999999999997</v>
      </c>
      <c r="G37" s="6">
        <v>166</v>
      </c>
      <c r="H37" s="91">
        <v>0.04</v>
      </c>
      <c r="I37" s="6">
        <v>0</v>
      </c>
      <c r="J37" s="6">
        <v>9</v>
      </c>
      <c r="K37" s="6">
        <v>0.5</v>
      </c>
      <c r="L37" s="6">
        <v>10</v>
      </c>
      <c r="M37" s="6">
        <v>27</v>
      </c>
      <c r="N37" s="6">
        <v>6</v>
      </c>
      <c r="O37" s="6">
        <v>0.59</v>
      </c>
    </row>
    <row r="38" spans="1:17" ht="12.75" customHeight="1" x14ac:dyDescent="0.25">
      <c r="A38" s="39" t="s">
        <v>15</v>
      </c>
      <c r="B38" s="32" t="s">
        <v>125</v>
      </c>
      <c r="C38" s="34">
        <v>100</v>
      </c>
      <c r="D38" s="35">
        <v>7.3</v>
      </c>
      <c r="E38" s="32">
        <v>3</v>
      </c>
      <c r="F38" s="32">
        <v>12.29</v>
      </c>
      <c r="G38" s="32">
        <v>103</v>
      </c>
      <c r="H38" s="65">
        <v>0.02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</row>
    <row r="39" spans="1:17" ht="12.75" customHeight="1" x14ac:dyDescent="0.25">
      <c r="A39" s="39" t="s">
        <v>60</v>
      </c>
      <c r="B39" s="59" t="s">
        <v>61</v>
      </c>
      <c r="C39" s="41">
        <v>40</v>
      </c>
      <c r="D39" s="39">
        <v>2.64</v>
      </c>
      <c r="E39" s="39">
        <v>0.44</v>
      </c>
      <c r="F39" s="39">
        <v>16.399999999999999</v>
      </c>
      <c r="G39" s="60">
        <v>80</v>
      </c>
      <c r="H39" s="41">
        <v>0.2</v>
      </c>
      <c r="I39" s="39">
        <v>0</v>
      </c>
      <c r="J39" s="39">
        <v>0.2</v>
      </c>
      <c r="K39" s="39">
        <v>0</v>
      </c>
      <c r="L39" s="39">
        <v>14.5</v>
      </c>
      <c r="M39" s="39">
        <v>0</v>
      </c>
      <c r="N39" s="39">
        <v>0</v>
      </c>
      <c r="O39" s="39">
        <v>1.21</v>
      </c>
    </row>
    <row r="40" spans="1:17" ht="12.75" customHeight="1" x14ac:dyDescent="0.25">
      <c r="A40" s="9"/>
      <c r="B40" s="30" t="s">
        <v>43</v>
      </c>
      <c r="C40" s="56">
        <f>C34+C35+C36+C37+C38+C39</f>
        <v>820</v>
      </c>
      <c r="D40" s="61">
        <f>D34+D35+D36+D37+D38+D39</f>
        <v>40.199999999999996</v>
      </c>
      <c r="E40" s="30">
        <f>E34+E35+E36+E37+E38+E39</f>
        <v>17.670000000000002</v>
      </c>
      <c r="F40" s="30">
        <f>F34+F35+F36+F37+F38+F39</f>
        <v>117.53</v>
      </c>
      <c r="G40" s="62">
        <f>SUM(G34:G39)</f>
        <v>899.79</v>
      </c>
      <c r="H40" s="62">
        <f>SUM(H34:H39)</f>
        <v>0.64</v>
      </c>
      <c r="I40" s="30">
        <f t="shared" ref="I40:O40" si="4">I34+I35+I36+I37+I38+I39</f>
        <v>26.2</v>
      </c>
      <c r="J40" s="30">
        <f t="shared" si="4"/>
        <v>92.72</v>
      </c>
      <c r="K40" s="30">
        <f t="shared" si="4"/>
        <v>9.75</v>
      </c>
      <c r="L40" s="30">
        <f t="shared" si="4"/>
        <v>282.55</v>
      </c>
      <c r="M40" s="30">
        <f t="shared" si="4"/>
        <v>363.3</v>
      </c>
      <c r="N40" s="30">
        <f t="shared" si="4"/>
        <v>132.19999999999999</v>
      </c>
      <c r="O40" s="30">
        <f t="shared" si="4"/>
        <v>7.89</v>
      </c>
    </row>
    <row r="41" spans="1:17" ht="12.75" customHeight="1" x14ac:dyDescent="0.25">
      <c r="A41" s="9"/>
      <c r="B41" s="30" t="s">
        <v>1</v>
      </c>
      <c r="C41" s="56">
        <f t="shared" ref="C41:O41" si="5">C32+C40</f>
        <v>1370</v>
      </c>
      <c r="D41" s="63">
        <f t="shared" si="5"/>
        <v>52.539999999999992</v>
      </c>
      <c r="E41" s="53">
        <f t="shared" si="5"/>
        <v>29.450000000000003</v>
      </c>
      <c r="F41" s="53">
        <f t="shared" si="5"/>
        <v>212.94</v>
      </c>
      <c r="G41" s="64">
        <f t="shared" si="5"/>
        <v>1488.49</v>
      </c>
      <c r="H41" s="64">
        <f t="shared" si="5"/>
        <v>1.45</v>
      </c>
      <c r="I41" s="53">
        <f t="shared" si="5"/>
        <v>27.59</v>
      </c>
      <c r="J41" s="53">
        <f t="shared" si="5"/>
        <v>92.77</v>
      </c>
      <c r="K41" s="53">
        <f t="shared" si="5"/>
        <v>11.82</v>
      </c>
      <c r="L41" s="53">
        <f t="shared" si="5"/>
        <v>437.54999999999995</v>
      </c>
      <c r="M41" s="53">
        <f t="shared" si="5"/>
        <v>545.03</v>
      </c>
      <c r="N41" s="53">
        <f t="shared" si="5"/>
        <v>164.70999999999998</v>
      </c>
      <c r="O41" s="53">
        <f t="shared" si="5"/>
        <v>8.7799999999999994</v>
      </c>
      <c r="P41" s="25"/>
    </row>
    <row r="42" spans="1:17" x14ac:dyDescent="0.25">
      <c r="A42" s="30" t="s">
        <v>14</v>
      </c>
      <c r="B42" s="30" t="s">
        <v>6</v>
      </c>
      <c r="C42" s="65"/>
      <c r="D42" s="32"/>
      <c r="E42" s="32"/>
      <c r="F42" s="32"/>
      <c r="G42" s="32"/>
      <c r="H42" s="65"/>
      <c r="I42" s="32"/>
      <c r="J42" s="32"/>
      <c r="K42" s="32"/>
      <c r="L42" s="32"/>
      <c r="M42" s="32"/>
      <c r="N42" s="32"/>
      <c r="O42" s="32"/>
      <c r="P42" s="25"/>
    </row>
    <row r="43" spans="1:17" s="51" customFormat="1" x14ac:dyDescent="0.25">
      <c r="A43" s="9" t="s">
        <v>135</v>
      </c>
      <c r="B43" s="6" t="s">
        <v>69</v>
      </c>
      <c r="C43" s="41">
        <v>255</v>
      </c>
      <c r="D43" s="6">
        <v>7.44</v>
      </c>
      <c r="E43" s="6">
        <v>8.07</v>
      </c>
      <c r="F43" s="6">
        <v>35.28</v>
      </c>
      <c r="G43" s="6">
        <v>304.89999999999998</v>
      </c>
      <c r="H43" s="91">
        <v>0.21</v>
      </c>
      <c r="I43" s="6">
        <v>1.3</v>
      </c>
      <c r="J43" s="6">
        <v>0.05</v>
      </c>
      <c r="K43" s="6">
        <v>0.17</v>
      </c>
      <c r="L43" s="6">
        <v>132.15</v>
      </c>
      <c r="M43" s="6">
        <v>184.7</v>
      </c>
      <c r="N43" s="6">
        <v>47.23</v>
      </c>
      <c r="O43" s="6">
        <v>1.21</v>
      </c>
      <c r="P43" s="48"/>
    </row>
    <row r="44" spans="1:17" s="51" customFormat="1" x14ac:dyDescent="0.25">
      <c r="A44" s="32" t="s">
        <v>46</v>
      </c>
      <c r="B44" s="32" t="s">
        <v>70</v>
      </c>
      <c r="C44" s="34">
        <v>200</v>
      </c>
      <c r="D44" s="32">
        <v>0.12</v>
      </c>
      <c r="E44" s="32">
        <v>0</v>
      </c>
      <c r="F44" s="32">
        <v>12.04</v>
      </c>
      <c r="G44" s="32">
        <v>48.64</v>
      </c>
      <c r="H44" s="65">
        <v>0</v>
      </c>
      <c r="I44" s="32">
        <v>0</v>
      </c>
      <c r="J44" s="32">
        <v>0</v>
      </c>
      <c r="K44" s="32">
        <v>0</v>
      </c>
      <c r="L44" s="32">
        <v>3.45</v>
      </c>
      <c r="M44" s="32">
        <v>2</v>
      </c>
      <c r="N44" s="32">
        <v>1.5</v>
      </c>
      <c r="O44" s="32">
        <v>0.25</v>
      </c>
      <c r="P44" s="48"/>
    </row>
    <row r="45" spans="1:17" s="37" customFormat="1" ht="12.75" x14ac:dyDescent="0.2">
      <c r="A45" s="49"/>
      <c r="B45" s="32" t="s">
        <v>71</v>
      </c>
      <c r="C45" s="34">
        <v>55</v>
      </c>
      <c r="D45" s="35">
        <v>3.25</v>
      </c>
      <c r="E45" s="32">
        <v>2.86</v>
      </c>
      <c r="F45" s="32">
        <v>41.25</v>
      </c>
      <c r="G45" s="32">
        <v>201.3</v>
      </c>
      <c r="H45" s="65">
        <v>0.08</v>
      </c>
      <c r="I45" s="32">
        <v>0</v>
      </c>
      <c r="J45" s="32">
        <v>6</v>
      </c>
      <c r="K45" s="32">
        <v>4.7</v>
      </c>
      <c r="L45" s="32">
        <v>11</v>
      </c>
      <c r="M45" s="32">
        <v>50</v>
      </c>
      <c r="N45" s="32">
        <v>9</v>
      </c>
      <c r="O45" s="32">
        <v>0.8</v>
      </c>
      <c r="P45" s="36"/>
    </row>
    <row r="46" spans="1:17" s="37" customFormat="1" ht="12.75" x14ac:dyDescent="0.2">
      <c r="A46" s="39" t="s">
        <v>60</v>
      </c>
      <c r="B46" s="32" t="s">
        <v>48</v>
      </c>
      <c r="C46" s="41">
        <v>40</v>
      </c>
      <c r="D46" s="55">
        <v>3</v>
      </c>
      <c r="E46" s="6">
        <v>1.1599999999999999</v>
      </c>
      <c r="F46" s="6">
        <v>20.56</v>
      </c>
      <c r="G46" s="6">
        <v>104.4</v>
      </c>
      <c r="H46" s="91">
        <v>0.1</v>
      </c>
      <c r="I46" s="6">
        <v>0</v>
      </c>
      <c r="J46" s="6">
        <v>0</v>
      </c>
      <c r="K46" s="6">
        <v>0</v>
      </c>
      <c r="L46" s="6">
        <v>10.199999999999999</v>
      </c>
      <c r="M46" s="6">
        <v>0</v>
      </c>
      <c r="N46" s="6">
        <v>0</v>
      </c>
      <c r="O46" s="6">
        <v>0.2</v>
      </c>
      <c r="P46" s="36"/>
    </row>
    <row r="47" spans="1:17" x14ac:dyDescent="0.25">
      <c r="A47" s="39"/>
      <c r="B47" s="30" t="s">
        <v>42</v>
      </c>
      <c r="C47" s="56">
        <f>SUM(C43:C46)</f>
        <v>550</v>
      </c>
      <c r="D47" s="57">
        <f t="shared" ref="D47:O47" si="6">SUM(D43:D46)</f>
        <v>13.81</v>
      </c>
      <c r="E47" s="58">
        <f t="shared" si="6"/>
        <v>12.09</v>
      </c>
      <c r="F47" s="58">
        <f t="shared" si="6"/>
        <v>109.13</v>
      </c>
      <c r="G47" s="58">
        <f t="shared" si="6"/>
        <v>659.2399999999999</v>
      </c>
      <c r="H47" s="75">
        <f t="shared" si="6"/>
        <v>0.39</v>
      </c>
      <c r="I47" s="58">
        <f t="shared" si="6"/>
        <v>1.3</v>
      </c>
      <c r="J47" s="58">
        <f t="shared" si="6"/>
        <v>6.05</v>
      </c>
      <c r="K47" s="58">
        <f t="shared" si="6"/>
        <v>4.87</v>
      </c>
      <c r="L47" s="58">
        <f t="shared" si="6"/>
        <v>156.79999999999998</v>
      </c>
      <c r="M47" s="58">
        <f t="shared" si="6"/>
        <v>236.7</v>
      </c>
      <c r="N47" s="58">
        <f t="shared" si="6"/>
        <v>57.73</v>
      </c>
      <c r="O47" s="58">
        <f t="shared" si="6"/>
        <v>2.46</v>
      </c>
    </row>
    <row r="48" spans="1:17" ht="13.5" customHeight="1" x14ac:dyDescent="0.25">
      <c r="A48" s="49"/>
      <c r="B48" s="30" t="s">
        <v>122</v>
      </c>
      <c r="C48" s="65"/>
      <c r="D48" s="32"/>
      <c r="E48" s="32"/>
      <c r="F48" s="32"/>
      <c r="G48" s="32"/>
      <c r="H48" s="65"/>
      <c r="I48" s="32"/>
      <c r="J48" s="32"/>
      <c r="K48" s="32"/>
      <c r="L48" s="32"/>
      <c r="M48" s="32"/>
      <c r="N48" s="32"/>
      <c r="O48" s="32"/>
    </row>
    <row r="49" spans="1:16" s="51" customFormat="1" x14ac:dyDescent="0.25">
      <c r="A49" s="66" t="s">
        <v>72</v>
      </c>
      <c r="B49" s="32" t="s">
        <v>73</v>
      </c>
      <c r="C49" s="34">
        <v>260</v>
      </c>
      <c r="D49" s="32">
        <v>2.08</v>
      </c>
      <c r="E49" s="32">
        <v>5.93</v>
      </c>
      <c r="F49" s="32">
        <v>7.27</v>
      </c>
      <c r="G49" s="32">
        <v>90.75</v>
      </c>
      <c r="H49" s="65">
        <v>0.17</v>
      </c>
      <c r="I49" s="32">
        <v>32</v>
      </c>
      <c r="J49" s="32">
        <v>0</v>
      </c>
      <c r="K49" s="32">
        <v>9.4</v>
      </c>
      <c r="L49" s="32">
        <v>147</v>
      </c>
      <c r="M49" s="32">
        <v>196</v>
      </c>
      <c r="N49" s="32">
        <v>93</v>
      </c>
      <c r="O49" s="32">
        <v>4.41</v>
      </c>
      <c r="P49" s="48"/>
    </row>
    <row r="50" spans="1:16" s="37" customFormat="1" x14ac:dyDescent="0.25">
      <c r="A50" s="9" t="s">
        <v>74</v>
      </c>
      <c r="B50" s="6" t="s">
        <v>75</v>
      </c>
      <c r="C50" s="41">
        <v>100</v>
      </c>
      <c r="D50" s="6">
        <v>16</v>
      </c>
      <c r="E50" s="6">
        <v>15.5</v>
      </c>
      <c r="F50" s="6">
        <v>12</v>
      </c>
      <c r="G50" s="6">
        <v>253</v>
      </c>
      <c r="H50" s="91">
        <v>0.14000000000000001</v>
      </c>
      <c r="I50" s="6">
        <v>0</v>
      </c>
      <c r="J50" s="6">
        <v>47</v>
      </c>
      <c r="K50" s="6">
        <v>1.4</v>
      </c>
      <c r="L50" s="6">
        <v>50</v>
      </c>
      <c r="M50" s="6">
        <v>170</v>
      </c>
      <c r="N50" s="6">
        <v>23</v>
      </c>
      <c r="O50" s="6">
        <v>2.75</v>
      </c>
      <c r="P50" s="12"/>
    </row>
    <row r="51" spans="1:16" s="37" customFormat="1" x14ac:dyDescent="0.25">
      <c r="A51" s="67" t="s">
        <v>76</v>
      </c>
      <c r="B51" s="6" t="s">
        <v>77</v>
      </c>
      <c r="C51" s="41">
        <v>200</v>
      </c>
      <c r="D51" s="6">
        <v>11.34</v>
      </c>
      <c r="E51" s="6">
        <v>8.48</v>
      </c>
      <c r="F51" s="6">
        <v>50.27</v>
      </c>
      <c r="G51" s="6">
        <v>322.89</v>
      </c>
      <c r="H51" s="91">
        <v>0.24</v>
      </c>
      <c r="I51" s="6">
        <v>0</v>
      </c>
      <c r="J51" s="6">
        <v>27.69</v>
      </c>
      <c r="K51" s="6">
        <v>0.73</v>
      </c>
      <c r="L51" s="6">
        <v>19.21</v>
      </c>
      <c r="M51" s="6">
        <v>242.83</v>
      </c>
      <c r="N51" s="6">
        <v>161.47999999999999</v>
      </c>
      <c r="O51" s="6">
        <v>5.43</v>
      </c>
      <c r="P51" s="12"/>
    </row>
    <row r="52" spans="1:16" s="37" customFormat="1" x14ac:dyDescent="0.25">
      <c r="A52" s="9" t="s">
        <v>56</v>
      </c>
      <c r="B52" s="6" t="s">
        <v>57</v>
      </c>
      <c r="C52" s="41">
        <v>30</v>
      </c>
      <c r="D52" s="6">
        <v>0.6</v>
      </c>
      <c r="E52" s="6">
        <v>0.78</v>
      </c>
      <c r="F52" s="6">
        <v>1.86</v>
      </c>
      <c r="G52" s="6">
        <v>16.89</v>
      </c>
      <c r="H52" s="91">
        <v>0.5</v>
      </c>
      <c r="I52" s="6">
        <v>0.8</v>
      </c>
      <c r="J52" s="6">
        <v>0</v>
      </c>
      <c r="K52" s="6">
        <v>1.9</v>
      </c>
      <c r="L52" s="6">
        <v>68.06</v>
      </c>
      <c r="M52" s="6">
        <v>100.44</v>
      </c>
      <c r="N52" s="6">
        <v>32.58</v>
      </c>
      <c r="O52" s="6">
        <v>0.12</v>
      </c>
      <c r="P52" s="12"/>
    </row>
    <row r="53" spans="1:16" s="51" customFormat="1" x14ac:dyDescent="0.25">
      <c r="A53" s="9" t="s">
        <v>58</v>
      </c>
      <c r="B53" s="6" t="s">
        <v>59</v>
      </c>
      <c r="C53" s="38">
        <v>200</v>
      </c>
      <c r="D53" s="6">
        <v>7.0000000000000007E-2</v>
      </c>
      <c r="E53" s="6">
        <v>0.01</v>
      </c>
      <c r="F53" s="6">
        <v>15.31</v>
      </c>
      <c r="G53" s="6">
        <v>61.62</v>
      </c>
      <c r="H53" s="91">
        <v>0</v>
      </c>
      <c r="I53" s="6">
        <v>2.8</v>
      </c>
      <c r="J53" s="6">
        <v>0</v>
      </c>
      <c r="K53" s="6">
        <v>0.01</v>
      </c>
      <c r="L53" s="6">
        <v>6.25</v>
      </c>
      <c r="M53" s="6">
        <v>3.54</v>
      </c>
      <c r="N53" s="6">
        <v>2.34</v>
      </c>
      <c r="O53" s="6">
        <v>0.28999999999999998</v>
      </c>
      <c r="P53" s="48"/>
    </row>
    <row r="54" spans="1:16" s="51" customFormat="1" x14ac:dyDescent="0.25">
      <c r="A54" s="39" t="s">
        <v>15</v>
      </c>
      <c r="B54" s="32" t="s">
        <v>125</v>
      </c>
      <c r="C54" s="34">
        <v>100</v>
      </c>
      <c r="D54" s="35">
        <v>7.3</v>
      </c>
      <c r="E54" s="32">
        <v>3</v>
      </c>
      <c r="F54" s="32">
        <v>12.29</v>
      </c>
      <c r="G54" s="32">
        <v>103</v>
      </c>
      <c r="H54" s="65">
        <v>0.02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48"/>
    </row>
    <row r="55" spans="1:16" x14ac:dyDescent="0.25">
      <c r="A55" s="9" t="s">
        <v>60</v>
      </c>
      <c r="B55" s="32" t="s">
        <v>61</v>
      </c>
      <c r="C55" s="34">
        <v>40</v>
      </c>
      <c r="D55" s="32">
        <v>2.64</v>
      </c>
      <c r="E55" s="32">
        <v>0.44</v>
      </c>
      <c r="F55" s="32">
        <v>16.399999999999999</v>
      </c>
      <c r="G55" s="32">
        <v>80</v>
      </c>
      <c r="H55" s="65">
        <v>0.2</v>
      </c>
      <c r="I55" s="32">
        <v>0</v>
      </c>
      <c r="J55" s="32">
        <v>0.2</v>
      </c>
      <c r="K55" s="32">
        <v>0</v>
      </c>
      <c r="L55" s="32">
        <v>14.52</v>
      </c>
      <c r="M55" s="32">
        <v>0</v>
      </c>
      <c r="N55" s="32">
        <v>0</v>
      </c>
      <c r="O55" s="32">
        <v>1.21</v>
      </c>
    </row>
    <row r="56" spans="1:16" s="51" customFormat="1" ht="13.5" customHeight="1" x14ac:dyDescent="0.25">
      <c r="A56" s="32"/>
      <c r="B56" s="30" t="s">
        <v>43</v>
      </c>
      <c r="C56" s="56">
        <f>SUM(C49:C55)</f>
        <v>930</v>
      </c>
      <c r="D56" s="61">
        <f>SUM(D49:D55)</f>
        <v>40.03</v>
      </c>
      <c r="E56" s="30">
        <f>SUM(E49:E55)</f>
        <v>34.14</v>
      </c>
      <c r="F56" s="30">
        <f t="shared" ref="F56:O56" si="7">F49+F50+F51+F52+F53+F55</f>
        <v>103.11000000000001</v>
      </c>
      <c r="G56" s="62">
        <f t="shared" si="7"/>
        <v>825.15</v>
      </c>
      <c r="H56" s="62">
        <f t="shared" si="7"/>
        <v>1.25</v>
      </c>
      <c r="I56" s="30">
        <f t="shared" si="7"/>
        <v>35.599999999999994</v>
      </c>
      <c r="J56" s="30">
        <f t="shared" si="7"/>
        <v>74.89</v>
      </c>
      <c r="K56" s="30">
        <f t="shared" si="7"/>
        <v>13.440000000000001</v>
      </c>
      <c r="L56" s="30">
        <f t="shared" si="7"/>
        <v>305.03999999999996</v>
      </c>
      <c r="M56" s="30">
        <f t="shared" si="7"/>
        <v>712.81</v>
      </c>
      <c r="N56" s="30">
        <f t="shared" si="7"/>
        <v>312.39999999999998</v>
      </c>
      <c r="O56" s="30">
        <f t="shared" si="7"/>
        <v>14.209999999999997</v>
      </c>
      <c r="P56" s="50"/>
    </row>
    <row r="57" spans="1:16" s="51" customFormat="1" ht="13.5" customHeight="1" x14ac:dyDescent="0.25">
      <c r="A57" s="32"/>
      <c r="B57" s="30" t="s">
        <v>1</v>
      </c>
      <c r="C57" s="68">
        <f>C47+C56</f>
        <v>1480</v>
      </c>
      <c r="D57" s="69">
        <f>D47+D56</f>
        <v>53.84</v>
      </c>
      <c r="E57" s="69">
        <f t="shared" ref="E57:O57" si="8">E56+E47</f>
        <v>46.230000000000004</v>
      </c>
      <c r="F57" s="69">
        <f t="shared" si="8"/>
        <v>212.24</v>
      </c>
      <c r="G57" s="70">
        <f t="shared" si="8"/>
        <v>1484.3899999999999</v>
      </c>
      <c r="H57" s="70">
        <f t="shared" si="8"/>
        <v>1.6400000000000001</v>
      </c>
      <c r="I57" s="69">
        <f t="shared" si="8"/>
        <v>36.899999999999991</v>
      </c>
      <c r="J57" s="69">
        <f t="shared" si="8"/>
        <v>80.94</v>
      </c>
      <c r="K57" s="69">
        <f t="shared" si="8"/>
        <v>18.310000000000002</v>
      </c>
      <c r="L57" s="69">
        <f t="shared" si="8"/>
        <v>461.83999999999992</v>
      </c>
      <c r="M57" s="69">
        <f t="shared" si="8"/>
        <v>949.51</v>
      </c>
      <c r="N57" s="69">
        <f t="shared" si="8"/>
        <v>370.13</v>
      </c>
      <c r="O57" s="69">
        <f t="shared" si="8"/>
        <v>16.669999999999998</v>
      </c>
      <c r="P57" s="71"/>
    </row>
    <row r="58" spans="1:16" s="51" customFormat="1" ht="12.75" customHeight="1" x14ac:dyDescent="0.25">
      <c r="A58" s="30" t="s">
        <v>13</v>
      </c>
      <c r="B58" s="30" t="s">
        <v>4</v>
      </c>
      <c r="C58" s="65"/>
      <c r="D58" s="32"/>
      <c r="E58" s="32"/>
      <c r="F58" s="32"/>
      <c r="G58" s="32"/>
      <c r="H58" s="65"/>
      <c r="I58" s="32"/>
      <c r="J58" s="32"/>
      <c r="K58" s="32"/>
      <c r="L58" s="32"/>
      <c r="M58" s="32"/>
      <c r="N58" s="32"/>
      <c r="O58" s="32"/>
      <c r="P58" s="72"/>
    </row>
    <row r="59" spans="1:16" s="51" customFormat="1" x14ac:dyDescent="0.25">
      <c r="A59" s="73" t="s">
        <v>136</v>
      </c>
      <c r="B59" s="59" t="s">
        <v>78</v>
      </c>
      <c r="C59" s="34">
        <v>255</v>
      </c>
      <c r="D59" s="73">
        <v>6.55</v>
      </c>
      <c r="E59" s="73">
        <v>8.33</v>
      </c>
      <c r="F59" s="73">
        <v>35.090000000000003</v>
      </c>
      <c r="G59" s="74">
        <v>301.39</v>
      </c>
      <c r="H59" s="34">
        <v>7.0000000000000007E-2</v>
      </c>
      <c r="I59" s="73">
        <v>0.3</v>
      </c>
      <c r="J59" s="73">
        <v>0.03</v>
      </c>
      <c r="K59" s="73">
        <v>0.14000000000000001</v>
      </c>
      <c r="L59" s="73">
        <v>65.22</v>
      </c>
      <c r="M59" s="73">
        <v>94.41</v>
      </c>
      <c r="N59" s="73">
        <v>23.62</v>
      </c>
      <c r="O59" s="73">
        <v>0.52</v>
      </c>
      <c r="P59" s="48"/>
    </row>
    <row r="60" spans="1:16" s="51" customFormat="1" x14ac:dyDescent="0.25">
      <c r="A60" s="9" t="s">
        <v>46</v>
      </c>
      <c r="B60" s="6" t="s">
        <v>47</v>
      </c>
      <c r="C60" s="41">
        <v>200</v>
      </c>
      <c r="D60" s="6">
        <v>0.12</v>
      </c>
      <c r="E60" s="6">
        <v>0</v>
      </c>
      <c r="F60" s="6">
        <v>12.04</v>
      </c>
      <c r="G60" s="6">
        <v>48.64</v>
      </c>
      <c r="H60" s="91">
        <v>0</v>
      </c>
      <c r="I60" s="6">
        <v>0</v>
      </c>
      <c r="J60" s="6">
        <v>0</v>
      </c>
      <c r="K60" s="6">
        <v>0</v>
      </c>
      <c r="L60" s="6">
        <v>3.45</v>
      </c>
      <c r="M60" s="6">
        <v>2</v>
      </c>
      <c r="N60" s="6">
        <v>1.5</v>
      </c>
      <c r="O60" s="6">
        <v>0.25</v>
      </c>
      <c r="P60" s="50"/>
    </row>
    <row r="61" spans="1:16" s="51" customFormat="1" x14ac:dyDescent="0.25">
      <c r="A61" s="49"/>
      <c r="B61" s="32" t="s">
        <v>79</v>
      </c>
      <c r="C61" s="34">
        <v>55</v>
      </c>
      <c r="D61" s="32">
        <v>2.15</v>
      </c>
      <c r="E61" s="32">
        <v>16.829999999999998</v>
      </c>
      <c r="F61" s="32">
        <v>34.380000000000003</v>
      </c>
      <c r="G61" s="32">
        <v>297.55</v>
      </c>
      <c r="H61" s="65">
        <v>0.05</v>
      </c>
      <c r="I61" s="32">
        <v>0</v>
      </c>
      <c r="J61" s="32">
        <v>6</v>
      </c>
      <c r="K61" s="32">
        <v>4.7</v>
      </c>
      <c r="L61" s="32">
        <v>8</v>
      </c>
      <c r="M61" s="32">
        <v>42</v>
      </c>
      <c r="N61" s="32">
        <v>6</v>
      </c>
      <c r="O61" s="32">
        <v>0.6</v>
      </c>
      <c r="P61" s="48"/>
    </row>
    <row r="62" spans="1:16" s="51" customFormat="1" x14ac:dyDescent="0.25">
      <c r="A62" s="39" t="s">
        <v>60</v>
      </c>
      <c r="B62" s="32" t="s">
        <v>48</v>
      </c>
      <c r="C62" s="41">
        <v>40</v>
      </c>
      <c r="D62" s="55">
        <v>3</v>
      </c>
      <c r="E62" s="6">
        <v>1.1599999999999999</v>
      </c>
      <c r="F62" s="6">
        <v>20.56</v>
      </c>
      <c r="G62" s="6">
        <v>104.4</v>
      </c>
      <c r="H62" s="91">
        <v>0.1</v>
      </c>
      <c r="I62" s="6">
        <v>0</v>
      </c>
      <c r="J62" s="6">
        <v>0</v>
      </c>
      <c r="K62" s="6">
        <v>0</v>
      </c>
      <c r="L62" s="6">
        <v>10.199999999999999</v>
      </c>
      <c r="M62" s="6">
        <v>0</v>
      </c>
      <c r="N62" s="6">
        <v>0</v>
      </c>
      <c r="O62" s="6">
        <v>0.2</v>
      </c>
      <c r="P62" s="48"/>
    </row>
    <row r="63" spans="1:16" x14ac:dyDescent="0.25">
      <c r="A63" s="39"/>
      <c r="B63" s="30" t="s">
        <v>42</v>
      </c>
      <c r="C63" s="56">
        <f t="shared" ref="C63:O63" si="9">SUM(C59:C62)</f>
        <v>550</v>
      </c>
      <c r="D63" s="57">
        <f t="shared" si="9"/>
        <v>11.82</v>
      </c>
      <c r="E63" s="58">
        <f t="shared" si="9"/>
        <v>26.319999999999997</v>
      </c>
      <c r="F63" s="58">
        <f t="shared" si="9"/>
        <v>102.07000000000001</v>
      </c>
      <c r="G63" s="75">
        <f t="shared" si="9"/>
        <v>751.9799999999999</v>
      </c>
      <c r="H63" s="75">
        <f t="shared" si="9"/>
        <v>0.22000000000000003</v>
      </c>
      <c r="I63" s="58">
        <f t="shared" si="9"/>
        <v>0.3</v>
      </c>
      <c r="J63" s="58">
        <f t="shared" si="9"/>
        <v>6.03</v>
      </c>
      <c r="K63" s="58">
        <f t="shared" si="9"/>
        <v>4.84</v>
      </c>
      <c r="L63" s="58">
        <f t="shared" si="9"/>
        <v>86.87</v>
      </c>
      <c r="M63" s="58">
        <f t="shared" si="9"/>
        <v>138.41</v>
      </c>
      <c r="N63" s="58">
        <f t="shared" si="9"/>
        <v>31.12</v>
      </c>
      <c r="O63" s="58">
        <f t="shared" si="9"/>
        <v>1.57</v>
      </c>
    </row>
    <row r="64" spans="1:16" x14ac:dyDescent="0.25">
      <c r="A64" s="76"/>
      <c r="B64" s="30" t="s">
        <v>126</v>
      </c>
      <c r="C64" s="77"/>
      <c r="D64" s="76"/>
      <c r="E64" s="76"/>
      <c r="F64" s="76"/>
      <c r="G64" s="76"/>
      <c r="H64" s="97"/>
      <c r="I64" s="76"/>
      <c r="J64" s="76"/>
      <c r="K64" s="76"/>
      <c r="L64" s="76"/>
      <c r="M64" s="76"/>
      <c r="N64" s="76"/>
      <c r="O64" s="6"/>
    </row>
    <row r="65" spans="1:16" x14ac:dyDescent="0.25">
      <c r="A65" s="9" t="s">
        <v>121</v>
      </c>
      <c r="B65" s="6" t="s">
        <v>99</v>
      </c>
      <c r="C65" s="41">
        <v>250</v>
      </c>
      <c r="D65" s="32">
        <v>6.3</v>
      </c>
      <c r="E65" s="32">
        <v>3.57</v>
      </c>
      <c r="F65" s="32">
        <v>14.6</v>
      </c>
      <c r="G65" s="32">
        <v>115.75</v>
      </c>
      <c r="H65" s="65">
        <v>0.65</v>
      </c>
      <c r="I65" s="32">
        <v>19</v>
      </c>
      <c r="J65" s="32">
        <v>70</v>
      </c>
      <c r="K65" s="32">
        <v>1</v>
      </c>
      <c r="L65" s="32">
        <v>141.30000000000001</v>
      </c>
      <c r="M65" s="32">
        <v>357</v>
      </c>
      <c r="N65" s="32">
        <v>137.5</v>
      </c>
      <c r="O65" s="32">
        <v>8.11</v>
      </c>
      <c r="P65" s="31"/>
    </row>
    <row r="66" spans="1:16" s="51" customFormat="1" x14ac:dyDescent="0.25">
      <c r="A66" s="9" t="s">
        <v>82</v>
      </c>
      <c r="B66" s="6" t="s">
        <v>83</v>
      </c>
      <c r="C66" s="38">
        <v>170</v>
      </c>
      <c r="D66" s="6">
        <v>12</v>
      </c>
      <c r="E66" s="6">
        <v>15</v>
      </c>
      <c r="F66" s="6">
        <v>60.6</v>
      </c>
      <c r="G66" s="6">
        <v>429</v>
      </c>
      <c r="H66" s="91">
        <v>0.17</v>
      </c>
      <c r="I66" s="6">
        <v>0.6</v>
      </c>
      <c r="J66" s="6">
        <v>64</v>
      </c>
      <c r="K66" s="6">
        <v>3.4</v>
      </c>
      <c r="L66" s="6">
        <v>117</v>
      </c>
      <c r="M66" s="6">
        <v>156</v>
      </c>
      <c r="N66" s="6">
        <v>25</v>
      </c>
      <c r="O66" s="6">
        <v>1.3</v>
      </c>
      <c r="P66" s="48"/>
    </row>
    <row r="67" spans="1:16" x14ac:dyDescent="0.25">
      <c r="A67" s="9" t="s">
        <v>84</v>
      </c>
      <c r="B67" s="6" t="s">
        <v>85</v>
      </c>
      <c r="C67" s="41">
        <v>200</v>
      </c>
      <c r="D67" s="6">
        <v>0.3</v>
      </c>
      <c r="E67" s="6">
        <v>0.01</v>
      </c>
      <c r="F67" s="6">
        <v>17.5</v>
      </c>
      <c r="G67" s="6">
        <v>72</v>
      </c>
      <c r="H67" s="91">
        <v>0</v>
      </c>
      <c r="I67" s="6">
        <v>0.1</v>
      </c>
      <c r="J67" s="6">
        <v>0</v>
      </c>
      <c r="K67" s="6">
        <v>0.1</v>
      </c>
      <c r="L67" s="6">
        <v>16.399999999999999</v>
      </c>
      <c r="M67" s="6">
        <v>10.7</v>
      </c>
      <c r="N67" s="6">
        <v>4.3</v>
      </c>
      <c r="O67" s="6">
        <v>0.9</v>
      </c>
      <c r="P67" s="31"/>
    </row>
    <row r="68" spans="1:16" x14ac:dyDescent="0.25">
      <c r="A68" s="9"/>
      <c r="B68" s="6" t="s">
        <v>87</v>
      </c>
      <c r="C68" s="41">
        <v>100</v>
      </c>
      <c r="D68" s="6">
        <v>0.4</v>
      </c>
      <c r="E68" s="6">
        <v>0.4</v>
      </c>
      <c r="F68" s="6">
        <v>9.08</v>
      </c>
      <c r="G68" s="6">
        <v>44</v>
      </c>
      <c r="H68" s="91">
        <v>0.03</v>
      </c>
      <c r="I68" s="6">
        <v>7</v>
      </c>
      <c r="J68" s="6">
        <v>0</v>
      </c>
      <c r="K68" s="6">
        <v>0.2</v>
      </c>
      <c r="L68" s="6">
        <v>16.100000000000001</v>
      </c>
      <c r="M68" s="6">
        <v>11</v>
      </c>
      <c r="N68" s="6">
        <v>9</v>
      </c>
      <c r="O68" s="6">
        <v>2.21</v>
      </c>
      <c r="P68" s="31"/>
    </row>
    <row r="69" spans="1:16" x14ac:dyDescent="0.25">
      <c r="A69" s="39" t="s">
        <v>15</v>
      </c>
      <c r="B69" s="32" t="s">
        <v>125</v>
      </c>
      <c r="C69" s="34">
        <v>100</v>
      </c>
      <c r="D69" s="35">
        <v>7.3</v>
      </c>
      <c r="E69" s="32">
        <v>3</v>
      </c>
      <c r="F69" s="32">
        <v>12.29</v>
      </c>
      <c r="G69" s="32">
        <v>103</v>
      </c>
      <c r="H69" s="65">
        <v>0.02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1"/>
    </row>
    <row r="70" spans="1:16" s="51" customFormat="1" x14ac:dyDescent="0.25">
      <c r="A70" s="9" t="s">
        <v>60</v>
      </c>
      <c r="B70" s="6" t="s">
        <v>86</v>
      </c>
      <c r="C70" s="38">
        <v>40</v>
      </c>
      <c r="D70" s="6">
        <v>2.64</v>
      </c>
      <c r="E70" s="6">
        <v>0.44</v>
      </c>
      <c r="F70" s="6">
        <v>16.399999999999999</v>
      </c>
      <c r="G70" s="6">
        <v>80</v>
      </c>
      <c r="H70" s="91">
        <v>0.2</v>
      </c>
      <c r="I70" s="6">
        <v>0</v>
      </c>
      <c r="J70" s="6">
        <v>0.2</v>
      </c>
      <c r="K70" s="6">
        <v>0</v>
      </c>
      <c r="L70" s="6">
        <v>14.52</v>
      </c>
      <c r="M70" s="6">
        <v>0</v>
      </c>
      <c r="N70" s="6">
        <v>0</v>
      </c>
      <c r="O70" s="6">
        <v>1.21</v>
      </c>
      <c r="P70" s="50"/>
    </row>
    <row r="71" spans="1:16" s="51" customFormat="1" x14ac:dyDescent="0.25">
      <c r="A71" s="73"/>
      <c r="B71" s="30" t="s">
        <v>43</v>
      </c>
      <c r="C71" s="56">
        <f>C70+C69+C68+C67+C66+C65</f>
        <v>860</v>
      </c>
      <c r="D71" s="61">
        <f t="shared" ref="D71:O71" si="10">SUM(D65:D70)</f>
        <v>28.94</v>
      </c>
      <c r="E71" s="30">
        <f t="shared" si="10"/>
        <v>22.42</v>
      </c>
      <c r="F71" s="30">
        <f t="shared" si="10"/>
        <v>130.47</v>
      </c>
      <c r="G71" s="62">
        <f t="shared" si="10"/>
        <v>843.75</v>
      </c>
      <c r="H71" s="62">
        <f t="shared" si="10"/>
        <v>1.07</v>
      </c>
      <c r="I71" s="30">
        <f t="shared" si="10"/>
        <v>26.700000000000003</v>
      </c>
      <c r="J71" s="30">
        <f t="shared" si="10"/>
        <v>134.19999999999999</v>
      </c>
      <c r="K71" s="30">
        <f t="shared" si="10"/>
        <v>4.7</v>
      </c>
      <c r="L71" s="30">
        <f t="shared" si="10"/>
        <v>305.32</v>
      </c>
      <c r="M71" s="30">
        <f t="shared" si="10"/>
        <v>534.70000000000005</v>
      </c>
      <c r="N71" s="30">
        <f t="shared" si="10"/>
        <v>175.8</v>
      </c>
      <c r="O71" s="30">
        <f t="shared" si="10"/>
        <v>13.73</v>
      </c>
      <c r="P71" s="50"/>
    </row>
    <row r="72" spans="1:16" s="51" customFormat="1" x14ac:dyDescent="0.25">
      <c r="A72" s="32"/>
      <c r="B72" s="30" t="s">
        <v>1</v>
      </c>
      <c r="C72" s="40">
        <f>C63+C71</f>
        <v>1410</v>
      </c>
      <c r="D72" s="53">
        <f t="shared" ref="D72:O72" si="11">D71+D63</f>
        <v>40.760000000000005</v>
      </c>
      <c r="E72" s="53">
        <f t="shared" si="11"/>
        <v>48.739999999999995</v>
      </c>
      <c r="F72" s="53">
        <f t="shared" si="11"/>
        <v>232.54000000000002</v>
      </c>
      <c r="G72" s="64">
        <f t="shared" si="11"/>
        <v>1595.73</v>
      </c>
      <c r="H72" s="64">
        <f t="shared" si="11"/>
        <v>1.29</v>
      </c>
      <c r="I72" s="53">
        <f t="shared" si="11"/>
        <v>27.000000000000004</v>
      </c>
      <c r="J72" s="53">
        <f t="shared" si="11"/>
        <v>140.22999999999999</v>
      </c>
      <c r="K72" s="53">
        <f t="shared" si="11"/>
        <v>9.5399999999999991</v>
      </c>
      <c r="L72" s="53">
        <f t="shared" si="11"/>
        <v>392.19</v>
      </c>
      <c r="M72" s="53">
        <f t="shared" si="11"/>
        <v>673.11</v>
      </c>
      <c r="N72" s="53">
        <f t="shared" si="11"/>
        <v>206.92000000000002</v>
      </c>
      <c r="O72" s="53">
        <f t="shared" si="11"/>
        <v>15.3</v>
      </c>
      <c r="P72" s="50"/>
    </row>
    <row r="73" spans="1:16" s="51" customFormat="1" x14ac:dyDescent="0.25">
      <c r="A73" s="30" t="s">
        <v>12</v>
      </c>
      <c r="B73" s="30" t="s">
        <v>2</v>
      </c>
      <c r="C73" s="65"/>
      <c r="D73" s="32"/>
      <c r="E73" s="32"/>
      <c r="F73" s="32"/>
      <c r="G73" s="32"/>
      <c r="H73" s="65"/>
      <c r="I73" s="32"/>
      <c r="J73" s="32"/>
      <c r="K73" s="32"/>
      <c r="L73" s="32"/>
      <c r="M73" s="32"/>
      <c r="N73" s="32"/>
      <c r="O73" s="32"/>
      <c r="P73" s="78"/>
    </row>
    <row r="74" spans="1:16" s="51" customFormat="1" x14ac:dyDescent="0.25">
      <c r="A74" s="49" t="s">
        <v>137</v>
      </c>
      <c r="B74" s="32" t="s">
        <v>88</v>
      </c>
      <c r="C74" s="34">
        <v>255</v>
      </c>
      <c r="D74" s="32">
        <v>7.94</v>
      </c>
      <c r="E74" s="32">
        <v>8.2100000000000009</v>
      </c>
      <c r="F74" s="32">
        <v>35.130000000000003</v>
      </c>
      <c r="G74" s="32">
        <v>307.70999999999998</v>
      </c>
      <c r="H74" s="65">
        <v>0.22</v>
      </c>
      <c r="I74" s="32">
        <v>1.73</v>
      </c>
      <c r="J74" s="32">
        <v>0.05</v>
      </c>
      <c r="K74" s="32">
        <v>0.28999999999999998</v>
      </c>
      <c r="L74" s="32">
        <v>168.95</v>
      </c>
      <c r="M74" s="32">
        <v>222.4</v>
      </c>
      <c r="N74" s="32">
        <v>78.650000000000006</v>
      </c>
      <c r="O74" s="32">
        <v>2.12</v>
      </c>
      <c r="P74" s="48"/>
    </row>
    <row r="75" spans="1:16" s="51" customFormat="1" x14ac:dyDescent="0.25">
      <c r="A75" s="49" t="s">
        <v>46</v>
      </c>
      <c r="B75" s="32" t="s">
        <v>47</v>
      </c>
      <c r="C75" s="34">
        <v>200</v>
      </c>
      <c r="D75" s="32">
        <v>0.12</v>
      </c>
      <c r="E75" s="32">
        <v>0</v>
      </c>
      <c r="F75" s="32">
        <v>12.04</v>
      </c>
      <c r="G75" s="32">
        <v>48.64</v>
      </c>
      <c r="H75" s="65">
        <v>0</v>
      </c>
      <c r="I75" s="32">
        <v>0</v>
      </c>
      <c r="J75" s="32">
        <v>0</v>
      </c>
      <c r="K75" s="32">
        <v>0</v>
      </c>
      <c r="L75" s="32">
        <v>3.45</v>
      </c>
      <c r="M75" s="32">
        <v>2</v>
      </c>
      <c r="N75" s="32">
        <v>1.5</v>
      </c>
      <c r="O75" s="32">
        <v>0.25</v>
      </c>
    </row>
    <row r="76" spans="1:16" s="37" customFormat="1" x14ac:dyDescent="0.25">
      <c r="A76" s="49" t="s">
        <v>15</v>
      </c>
      <c r="B76" s="32" t="s">
        <v>89</v>
      </c>
      <c r="C76" s="34">
        <v>55</v>
      </c>
      <c r="D76" s="6">
        <v>3.41</v>
      </c>
      <c r="E76" s="6">
        <v>9.9</v>
      </c>
      <c r="F76" s="6">
        <v>37.78</v>
      </c>
      <c r="G76" s="6">
        <v>254.1</v>
      </c>
      <c r="H76" s="91">
        <v>0.03</v>
      </c>
      <c r="I76" s="6">
        <v>0</v>
      </c>
      <c r="J76" s="6">
        <v>5</v>
      </c>
      <c r="K76" s="6">
        <v>0.3</v>
      </c>
      <c r="L76" s="6">
        <v>37</v>
      </c>
      <c r="M76" s="6">
        <v>138</v>
      </c>
      <c r="N76" s="6">
        <v>33</v>
      </c>
      <c r="O76" s="6">
        <v>2.6</v>
      </c>
      <c r="P76" s="48"/>
    </row>
    <row r="77" spans="1:16" s="37" customFormat="1" x14ac:dyDescent="0.25">
      <c r="A77" s="39" t="s">
        <v>60</v>
      </c>
      <c r="B77" s="32" t="s">
        <v>48</v>
      </c>
      <c r="C77" s="41">
        <v>40</v>
      </c>
      <c r="D77" s="55">
        <v>3</v>
      </c>
      <c r="E77" s="6">
        <v>1.1599999999999999</v>
      </c>
      <c r="F77" s="6">
        <v>20.56</v>
      </c>
      <c r="G77" s="6">
        <v>104.4</v>
      </c>
      <c r="H77" s="91">
        <v>0.1</v>
      </c>
      <c r="I77" s="6">
        <v>0</v>
      </c>
      <c r="J77" s="6">
        <v>0</v>
      </c>
      <c r="K77" s="6">
        <v>0</v>
      </c>
      <c r="L77" s="6">
        <v>10.199999999999999</v>
      </c>
      <c r="M77" s="6">
        <v>0</v>
      </c>
      <c r="N77" s="6">
        <v>0</v>
      </c>
      <c r="O77" s="6">
        <v>0.2</v>
      </c>
      <c r="P77" s="48"/>
    </row>
    <row r="78" spans="1:16" x14ac:dyDescent="0.25">
      <c r="A78" s="39"/>
      <c r="B78" s="30" t="s">
        <v>42</v>
      </c>
      <c r="C78" s="56">
        <f t="shared" ref="C78:O78" si="12">SUM(C74:C77)</f>
        <v>550</v>
      </c>
      <c r="D78" s="57">
        <f t="shared" si="12"/>
        <v>14.47</v>
      </c>
      <c r="E78" s="58">
        <f t="shared" si="12"/>
        <v>19.27</v>
      </c>
      <c r="F78" s="58">
        <f t="shared" si="12"/>
        <v>105.51</v>
      </c>
      <c r="G78" s="75">
        <f t="shared" si="12"/>
        <v>714.84999999999991</v>
      </c>
      <c r="H78" s="75">
        <f t="shared" si="12"/>
        <v>0.35</v>
      </c>
      <c r="I78" s="58">
        <f t="shared" si="12"/>
        <v>1.73</v>
      </c>
      <c r="J78" s="58">
        <f t="shared" si="12"/>
        <v>5.05</v>
      </c>
      <c r="K78" s="58">
        <f t="shared" si="12"/>
        <v>0.59</v>
      </c>
      <c r="L78" s="58">
        <f t="shared" si="12"/>
        <v>219.59999999999997</v>
      </c>
      <c r="M78" s="58">
        <f t="shared" si="12"/>
        <v>362.4</v>
      </c>
      <c r="N78" s="58">
        <f t="shared" si="12"/>
        <v>113.15</v>
      </c>
      <c r="O78" s="58">
        <f t="shared" si="12"/>
        <v>5.1700000000000008</v>
      </c>
      <c r="P78" s="31"/>
    </row>
    <row r="79" spans="1:16" x14ac:dyDescent="0.25">
      <c r="A79" s="76"/>
      <c r="B79" s="30" t="s">
        <v>122</v>
      </c>
      <c r="C79" s="77"/>
      <c r="D79" s="76"/>
      <c r="E79" s="76"/>
      <c r="F79" s="76"/>
      <c r="G79" s="76"/>
      <c r="H79" s="97"/>
      <c r="I79" s="76"/>
      <c r="J79" s="76"/>
      <c r="K79" s="76"/>
      <c r="L79" s="76"/>
      <c r="M79" s="76"/>
      <c r="N79" s="76"/>
      <c r="O79" s="6"/>
      <c r="P79" s="31"/>
    </row>
    <row r="80" spans="1:16" x14ac:dyDescent="0.25">
      <c r="A80" s="39" t="s">
        <v>80</v>
      </c>
      <c r="B80" s="59" t="s">
        <v>81</v>
      </c>
      <c r="C80" s="41">
        <v>260</v>
      </c>
      <c r="D80" s="79">
        <v>2.63</v>
      </c>
      <c r="E80" s="39">
        <v>5.35</v>
      </c>
      <c r="F80" s="39">
        <v>13.25</v>
      </c>
      <c r="G80" s="60">
        <v>124.5</v>
      </c>
      <c r="H80" s="41">
        <v>0.09</v>
      </c>
      <c r="I80" s="39">
        <v>7.1</v>
      </c>
      <c r="J80" s="39">
        <v>0</v>
      </c>
      <c r="K80" s="39">
        <v>2.35</v>
      </c>
      <c r="L80" s="39">
        <v>16.75</v>
      </c>
      <c r="M80" s="39">
        <v>61</v>
      </c>
      <c r="N80" s="39">
        <v>25.5</v>
      </c>
      <c r="O80" s="39">
        <v>0.85</v>
      </c>
      <c r="P80" s="31"/>
    </row>
    <row r="81" spans="1:16" x14ac:dyDescent="0.25">
      <c r="A81" s="49" t="s">
        <v>103</v>
      </c>
      <c r="B81" s="32" t="s">
        <v>104</v>
      </c>
      <c r="C81" s="34">
        <v>220</v>
      </c>
      <c r="D81" s="32">
        <v>23.1</v>
      </c>
      <c r="E81" s="32">
        <v>20.9</v>
      </c>
      <c r="F81" s="32">
        <v>17.489999999999998</v>
      </c>
      <c r="G81" s="32">
        <v>350.9</v>
      </c>
      <c r="H81" s="65">
        <v>0.16</v>
      </c>
      <c r="I81" s="32">
        <v>8.3000000000000007</v>
      </c>
      <c r="J81" s="32">
        <v>68</v>
      </c>
      <c r="K81" s="32">
        <v>0.72</v>
      </c>
      <c r="L81" s="32">
        <v>36</v>
      </c>
      <c r="M81" s="32">
        <v>229</v>
      </c>
      <c r="N81" s="32">
        <v>47</v>
      </c>
      <c r="O81" s="32">
        <v>2.6</v>
      </c>
      <c r="P81" s="31"/>
    </row>
    <row r="82" spans="1:16" x14ac:dyDescent="0.25">
      <c r="A82" s="2" t="s">
        <v>92</v>
      </c>
      <c r="B82" s="42" t="s">
        <v>93</v>
      </c>
      <c r="C82" s="80">
        <v>30</v>
      </c>
      <c r="D82" s="3">
        <v>0.21</v>
      </c>
      <c r="E82" s="3">
        <v>0.03</v>
      </c>
      <c r="F82" s="3">
        <v>0.56999999999999995</v>
      </c>
      <c r="G82" s="3">
        <v>6</v>
      </c>
      <c r="H82" s="95">
        <v>0.03</v>
      </c>
      <c r="I82" s="3">
        <v>3.5</v>
      </c>
      <c r="J82" s="3">
        <v>0</v>
      </c>
      <c r="K82" s="3">
        <v>0</v>
      </c>
      <c r="L82" s="3">
        <v>5.15</v>
      </c>
      <c r="M82" s="3">
        <v>16.3</v>
      </c>
      <c r="N82" s="3">
        <v>0.83</v>
      </c>
      <c r="O82" s="3">
        <v>0.38</v>
      </c>
      <c r="P82" s="31"/>
    </row>
    <row r="83" spans="1:16" s="51" customFormat="1" x14ac:dyDescent="0.25">
      <c r="A83" s="51" t="s">
        <v>94</v>
      </c>
      <c r="B83" s="6" t="s">
        <v>127</v>
      </c>
      <c r="C83" s="38">
        <v>200</v>
      </c>
      <c r="D83" s="6">
        <v>0.56000000000000005</v>
      </c>
      <c r="E83" s="6">
        <v>0</v>
      </c>
      <c r="F83" s="6">
        <v>27.89</v>
      </c>
      <c r="G83" s="6">
        <v>113.79</v>
      </c>
      <c r="H83" s="91">
        <v>0</v>
      </c>
      <c r="I83" s="6">
        <v>1.22</v>
      </c>
      <c r="J83" s="6">
        <v>0.2</v>
      </c>
      <c r="K83" s="6">
        <v>1.68</v>
      </c>
      <c r="L83" s="6">
        <v>49.5</v>
      </c>
      <c r="M83" s="6">
        <v>44.53</v>
      </c>
      <c r="N83" s="6">
        <v>32.03</v>
      </c>
      <c r="O83" s="6">
        <v>1.02</v>
      </c>
      <c r="P83" s="48"/>
    </row>
    <row r="84" spans="1:16" s="51" customFormat="1" x14ac:dyDescent="0.25">
      <c r="A84" s="9"/>
      <c r="B84" s="6" t="s">
        <v>156</v>
      </c>
      <c r="C84" s="41">
        <v>60</v>
      </c>
      <c r="D84" s="6">
        <v>3.5</v>
      </c>
      <c r="E84" s="6">
        <v>1.4</v>
      </c>
      <c r="F84" s="6">
        <v>34.799999999999997</v>
      </c>
      <c r="G84" s="6">
        <v>166</v>
      </c>
      <c r="H84" s="91">
        <v>0.04</v>
      </c>
      <c r="I84" s="6">
        <v>0</v>
      </c>
      <c r="J84" s="6">
        <v>9</v>
      </c>
      <c r="K84" s="6">
        <v>0.5</v>
      </c>
      <c r="L84" s="6">
        <v>10</v>
      </c>
      <c r="M84" s="6">
        <v>27</v>
      </c>
      <c r="N84" s="6">
        <v>6</v>
      </c>
      <c r="O84" s="6">
        <v>0.59</v>
      </c>
      <c r="P84" s="48"/>
    </row>
    <row r="85" spans="1:16" s="51" customFormat="1" x14ac:dyDescent="0.25">
      <c r="A85" s="9" t="s">
        <v>60</v>
      </c>
      <c r="B85" s="6" t="s">
        <v>86</v>
      </c>
      <c r="C85" s="38">
        <v>40</v>
      </c>
      <c r="D85" s="6">
        <v>2.64</v>
      </c>
      <c r="E85" s="6">
        <v>0.44</v>
      </c>
      <c r="F85" s="6">
        <v>16.399999999999999</v>
      </c>
      <c r="G85" s="6">
        <v>80</v>
      </c>
      <c r="H85" s="91">
        <v>0.2</v>
      </c>
      <c r="I85" s="6">
        <v>0</v>
      </c>
      <c r="J85" s="6">
        <v>0.2</v>
      </c>
      <c r="K85" s="6">
        <v>0</v>
      </c>
      <c r="L85" s="6">
        <v>14.52</v>
      </c>
      <c r="M85" s="6">
        <v>0</v>
      </c>
      <c r="N85" s="6">
        <v>0</v>
      </c>
      <c r="O85" s="6">
        <v>1.21</v>
      </c>
      <c r="P85" s="48"/>
    </row>
    <row r="86" spans="1:16" x14ac:dyDescent="0.25">
      <c r="A86" s="32"/>
      <c r="B86" s="30" t="s">
        <v>43</v>
      </c>
      <c r="C86" s="40">
        <f>SUM(C80:C85)</f>
        <v>810</v>
      </c>
      <c r="D86" s="30">
        <f t="shared" ref="D86:O86" si="13">SUM(D80:D85)</f>
        <v>32.64</v>
      </c>
      <c r="E86" s="30">
        <f t="shared" si="13"/>
        <v>28.12</v>
      </c>
      <c r="F86" s="30">
        <f t="shared" si="13"/>
        <v>110.4</v>
      </c>
      <c r="G86" s="62">
        <f t="shared" si="13"/>
        <v>841.18999999999994</v>
      </c>
      <c r="H86" s="62">
        <f t="shared" si="13"/>
        <v>0.52</v>
      </c>
      <c r="I86" s="30">
        <f t="shared" si="13"/>
        <v>20.119999999999997</v>
      </c>
      <c r="J86" s="30">
        <f t="shared" si="13"/>
        <v>77.400000000000006</v>
      </c>
      <c r="K86" s="30">
        <f t="shared" si="13"/>
        <v>5.25</v>
      </c>
      <c r="L86" s="30">
        <f t="shared" si="13"/>
        <v>131.92000000000002</v>
      </c>
      <c r="M86" s="30">
        <f t="shared" si="13"/>
        <v>377.83000000000004</v>
      </c>
      <c r="N86" s="30">
        <f t="shared" si="13"/>
        <v>111.36</v>
      </c>
      <c r="O86" s="30">
        <f t="shared" si="13"/>
        <v>6.6499999999999995</v>
      </c>
      <c r="P86" s="31"/>
    </row>
    <row r="87" spans="1:16" x14ac:dyDescent="0.25">
      <c r="A87" s="32"/>
      <c r="B87" s="30" t="s">
        <v>1</v>
      </c>
      <c r="C87" s="40">
        <f>C78+C86</f>
        <v>1360</v>
      </c>
      <c r="D87" s="53">
        <f t="shared" ref="D87:O87" si="14">D86+D78</f>
        <v>47.11</v>
      </c>
      <c r="E87" s="53">
        <f t="shared" si="14"/>
        <v>47.39</v>
      </c>
      <c r="F87" s="53">
        <f t="shared" si="14"/>
        <v>215.91000000000003</v>
      </c>
      <c r="G87" s="64">
        <f t="shared" si="14"/>
        <v>1556.04</v>
      </c>
      <c r="H87" s="64">
        <f t="shared" si="14"/>
        <v>0.87</v>
      </c>
      <c r="I87" s="53">
        <f t="shared" si="14"/>
        <v>21.849999999999998</v>
      </c>
      <c r="J87" s="53">
        <f t="shared" si="14"/>
        <v>82.45</v>
      </c>
      <c r="K87" s="53">
        <f t="shared" si="14"/>
        <v>5.84</v>
      </c>
      <c r="L87" s="53">
        <f t="shared" si="14"/>
        <v>351.52</v>
      </c>
      <c r="M87" s="53">
        <f t="shared" si="14"/>
        <v>740.23</v>
      </c>
      <c r="N87" s="53">
        <f t="shared" si="14"/>
        <v>224.51</v>
      </c>
      <c r="O87" s="53">
        <f t="shared" si="14"/>
        <v>11.82</v>
      </c>
      <c r="P87" s="31"/>
    </row>
    <row r="88" spans="1:16" s="51" customFormat="1" x14ac:dyDescent="0.25">
      <c r="A88" s="30" t="s">
        <v>11</v>
      </c>
      <c r="B88" s="30" t="s">
        <v>10</v>
      </c>
      <c r="C88" s="65"/>
      <c r="D88" s="32"/>
      <c r="E88" s="32"/>
      <c r="F88" s="32"/>
      <c r="G88" s="32"/>
      <c r="H88" s="65"/>
      <c r="I88" s="32"/>
      <c r="J88" s="32"/>
      <c r="K88" s="32"/>
      <c r="L88" s="32"/>
      <c r="M88" s="32"/>
      <c r="N88" s="32"/>
      <c r="O88" s="32"/>
      <c r="P88" s="25"/>
    </row>
    <row r="89" spans="1:16" s="51" customFormat="1" x14ac:dyDescent="0.25">
      <c r="A89" s="9" t="s">
        <v>135</v>
      </c>
      <c r="B89" s="6" t="s">
        <v>96</v>
      </c>
      <c r="C89" s="41">
        <v>255</v>
      </c>
      <c r="D89" s="6">
        <v>7.44</v>
      </c>
      <c r="E89" s="6">
        <v>8.07</v>
      </c>
      <c r="F89" s="6">
        <v>35.28</v>
      </c>
      <c r="G89" s="6">
        <v>304.89999999999998</v>
      </c>
      <c r="H89" s="91">
        <v>0.21</v>
      </c>
      <c r="I89" s="6">
        <v>1.3</v>
      </c>
      <c r="J89" s="6">
        <v>0.05</v>
      </c>
      <c r="K89" s="6">
        <v>0.17</v>
      </c>
      <c r="L89" s="6">
        <v>132.15</v>
      </c>
      <c r="M89" s="6">
        <v>184.7</v>
      </c>
      <c r="N89" s="6">
        <v>47.23</v>
      </c>
      <c r="O89" s="6">
        <v>1.21</v>
      </c>
      <c r="P89" s="25"/>
    </row>
    <row r="90" spans="1:16" s="51" customFormat="1" x14ac:dyDescent="0.25">
      <c r="A90" s="9" t="s">
        <v>46</v>
      </c>
      <c r="B90" s="6" t="s">
        <v>47</v>
      </c>
      <c r="C90" s="41">
        <v>200</v>
      </c>
      <c r="D90" s="6">
        <v>0.12</v>
      </c>
      <c r="E90" s="6">
        <v>0</v>
      </c>
      <c r="F90" s="6">
        <v>12.04</v>
      </c>
      <c r="G90" s="6">
        <v>48.64</v>
      </c>
      <c r="H90" s="91">
        <v>0</v>
      </c>
      <c r="I90" s="6">
        <v>0</v>
      </c>
      <c r="J90" s="6">
        <v>0</v>
      </c>
      <c r="K90" s="6">
        <v>0</v>
      </c>
      <c r="L90" s="6">
        <v>3.45</v>
      </c>
      <c r="M90" s="6">
        <v>2</v>
      </c>
      <c r="N90" s="6">
        <v>1.5</v>
      </c>
      <c r="O90" s="6">
        <v>0.25</v>
      </c>
      <c r="P90" s="48"/>
    </row>
    <row r="91" spans="1:16" s="37" customFormat="1" x14ac:dyDescent="0.25">
      <c r="A91" s="49"/>
      <c r="B91" s="6" t="s">
        <v>67</v>
      </c>
      <c r="C91" s="38">
        <v>55</v>
      </c>
      <c r="D91" s="6">
        <v>4.0999999999999996</v>
      </c>
      <c r="E91" s="6">
        <v>4</v>
      </c>
      <c r="F91" s="6">
        <v>30.2</v>
      </c>
      <c r="G91" s="6">
        <v>173</v>
      </c>
      <c r="H91" s="91">
        <v>0.6</v>
      </c>
      <c r="I91" s="6">
        <v>0</v>
      </c>
      <c r="J91" s="6">
        <v>0</v>
      </c>
      <c r="K91" s="6">
        <v>1.9</v>
      </c>
      <c r="L91" s="6">
        <v>9.5</v>
      </c>
      <c r="M91" s="6">
        <v>36</v>
      </c>
      <c r="N91" s="6">
        <v>0.65</v>
      </c>
      <c r="O91" s="6">
        <v>0</v>
      </c>
      <c r="P91" s="48"/>
    </row>
    <row r="92" spans="1:16" x14ac:dyDescent="0.25">
      <c r="A92" s="39" t="s">
        <v>60</v>
      </c>
      <c r="B92" s="32" t="s">
        <v>48</v>
      </c>
      <c r="C92" s="41">
        <v>40</v>
      </c>
      <c r="D92" s="55">
        <v>3</v>
      </c>
      <c r="E92" s="6">
        <v>1.1599999999999999</v>
      </c>
      <c r="F92" s="6">
        <v>20.56</v>
      </c>
      <c r="G92" s="6">
        <v>104.4</v>
      </c>
      <c r="H92" s="91">
        <v>0.1</v>
      </c>
      <c r="I92" s="6">
        <v>0</v>
      </c>
      <c r="J92" s="6">
        <v>0</v>
      </c>
      <c r="K92" s="6">
        <v>0</v>
      </c>
      <c r="L92" s="6">
        <v>10.199999999999999</v>
      </c>
      <c r="M92" s="6">
        <v>0</v>
      </c>
      <c r="N92" s="6">
        <v>0</v>
      </c>
      <c r="O92" s="6">
        <v>0.2</v>
      </c>
      <c r="P92" s="31"/>
    </row>
    <row r="93" spans="1:16" x14ac:dyDescent="0.25">
      <c r="A93" s="32"/>
      <c r="B93" s="30" t="s">
        <v>42</v>
      </c>
      <c r="C93" s="56">
        <f>SUM(C89:C92)</f>
        <v>550</v>
      </c>
      <c r="D93" s="57">
        <f t="shared" ref="D93:O93" si="15">SUM(D89:D92)</f>
        <v>14.66</v>
      </c>
      <c r="E93" s="58">
        <f t="shared" si="15"/>
        <v>13.23</v>
      </c>
      <c r="F93" s="58">
        <f t="shared" si="15"/>
        <v>98.08</v>
      </c>
      <c r="G93" s="58">
        <f t="shared" si="15"/>
        <v>630.93999999999994</v>
      </c>
      <c r="H93" s="75">
        <f t="shared" si="15"/>
        <v>0.90999999999999992</v>
      </c>
      <c r="I93" s="58">
        <f t="shared" si="15"/>
        <v>1.3</v>
      </c>
      <c r="J93" s="58">
        <f t="shared" si="15"/>
        <v>0.05</v>
      </c>
      <c r="K93" s="58">
        <f t="shared" si="15"/>
        <v>2.0699999999999998</v>
      </c>
      <c r="L93" s="58">
        <f t="shared" si="15"/>
        <v>155.29999999999998</v>
      </c>
      <c r="M93" s="58">
        <f t="shared" si="15"/>
        <v>222.7</v>
      </c>
      <c r="N93" s="58">
        <f t="shared" si="15"/>
        <v>49.379999999999995</v>
      </c>
      <c r="O93" s="58">
        <f t="shared" si="15"/>
        <v>1.66</v>
      </c>
      <c r="P93" s="31"/>
    </row>
    <row r="94" spans="1:16" s="37" customFormat="1" ht="12.75" x14ac:dyDescent="0.2">
      <c r="A94" s="9"/>
      <c r="B94" s="30" t="s">
        <v>126</v>
      </c>
      <c r="C94" s="41"/>
      <c r="D94" s="6"/>
      <c r="E94" s="6"/>
      <c r="F94" s="6"/>
      <c r="G94" s="6"/>
      <c r="H94" s="91"/>
      <c r="I94" s="6"/>
      <c r="J94" s="6"/>
      <c r="K94" s="6"/>
      <c r="L94" s="6" t="s">
        <v>95</v>
      </c>
      <c r="M94" s="6"/>
      <c r="N94" s="6"/>
      <c r="O94" s="6"/>
      <c r="P94" s="36"/>
    </row>
    <row r="95" spans="1:16" s="37" customFormat="1" ht="12.75" x14ac:dyDescent="0.2">
      <c r="A95" s="49" t="s">
        <v>128</v>
      </c>
      <c r="B95" s="32" t="s">
        <v>129</v>
      </c>
      <c r="C95" s="34">
        <v>260</v>
      </c>
      <c r="D95" s="32">
        <v>1.53</v>
      </c>
      <c r="E95" s="32">
        <v>5.93</v>
      </c>
      <c r="F95" s="32">
        <v>3.77</v>
      </c>
      <c r="G95" s="32">
        <v>74.75</v>
      </c>
      <c r="H95" s="65">
        <v>9.6</v>
      </c>
      <c r="I95" s="32">
        <v>39.92</v>
      </c>
      <c r="J95" s="32">
        <v>9.5</v>
      </c>
      <c r="K95" s="32">
        <v>9.43</v>
      </c>
      <c r="L95" s="32">
        <v>145.91999999999999</v>
      </c>
      <c r="M95" s="32">
        <v>117.18</v>
      </c>
      <c r="N95" s="32">
        <v>55.81</v>
      </c>
      <c r="O95" s="32">
        <v>2.36</v>
      </c>
      <c r="P95" s="36"/>
    </row>
    <row r="96" spans="1:16" x14ac:dyDescent="0.25">
      <c r="A96" s="9" t="s">
        <v>130</v>
      </c>
      <c r="B96" s="6" t="s">
        <v>131</v>
      </c>
      <c r="C96" s="41">
        <v>100</v>
      </c>
      <c r="D96" s="6">
        <v>15.3</v>
      </c>
      <c r="E96" s="6">
        <v>11</v>
      </c>
      <c r="F96" s="6">
        <v>13.3</v>
      </c>
      <c r="G96" s="6">
        <v>236</v>
      </c>
      <c r="H96" s="91">
        <v>0.14000000000000001</v>
      </c>
      <c r="I96" s="6">
        <v>0</v>
      </c>
      <c r="J96" s="6">
        <v>30</v>
      </c>
      <c r="K96" s="6">
        <v>1.4</v>
      </c>
      <c r="L96" s="6">
        <v>50</v>
      </c>
      <c r="M96" s="6">
        <v>136</v>
      </c>
      <c r="N96" s="6">
        <v>21</v>
      </c>
      <c r="O96" s="6">
        <v>2.0699999999999998</v>
      </c>
      <c r="P96" s="31"/>
    </row>
    <row r="97" spans="1:16" x14ac:dyDescent="0.25">
      <c r="A97" s="49" t="s">
        <v>132</v>
      </c>
      <c r="B97" s="32" t="s">
        <v>133</v>
      </c>
      <c r="C97" s="34">
        <v>200</v>
      </c>
      <c r="D97" s="32">
        <v>5.01</v>
      </c>
      <c r="E97" s="32">
        <v>7.23</v>
      </c>
      <c r="F97" s="32">
        <v>51.8</v>
      </c>
      <c r="G97" s="32">
        <v>292.39999999999998</v>
      </c>
      <c r="H97" s="65">
        <v>0.21</v>
      </c>
      <c r="I97" s="32">
        <v>0</v>
      </c>
      <c r="J97" s="32">
        <v>180</v>
      </c>
      <c r="K97" s="32">
        <v>0.19</v>
      </c>
      <c r="L97" s="32">
        <v>3.67</v>
      </c>
      <c r="M97" s="32">
        <v>49.95</v>
      </c>
      <c r="N97" s="32">
        <v>16.22</v>
      </c>
      <c r="O97" s="32">
        <v>0.33</v>
      </c>
      <c r="P97" s="4"/>
    </row>
    <row r="98" spans="1:16" x14ac:dyDescent="0.25">
      <c r="A98" s="2" t="s">
        <v>56</v>
      </c>
      <c r="B98" s="42" t="s">
        <v>57</v>
      </c>
      <c r="C98" s="81">
        <v>30</v>
      </c>
      <c r="D98" s="3">
        <v>0.6</v>
      </c>
      <c r="E98" s="3">
        <v>0.78</v>
      </c>
      <c r="F98" s="3">
        <v>1.86</v>
      </c>
      <c r="G98" s="3">
        <v>16.89</v>
      </c>
      <c r="H98" s="95">
        <v>0.5</v>
      </c>
      <c r="I98" s="3">
        <v>0.8</v>
      </c>
      <c r="J98" s="3">
        <v>0</v>
      </c>
      <c r="K98" s="3">
        <v>1.9</v>
      </c>
      <c r="L98" s="3">
        <v>68.06</v>
      </c>
      <c r="M98" s="3">
        <v>100.44</v>
      </c>
      <c r="N98" s="3">
        <v>32.58</v>
      </c>
      <c r="O98" s="3">
        <v>0.12</v>
      </c>
      <c r="P98" s="31"/>
    </row>
    <row r="99" spans="1:16" x14ac:dyDescent="0.25">
      <c r="A99" s="9" t="s">
        <v>58</v>
      </c>
      <c r="B99" s="6" t="s">
        <v>59</v>
      </c>
      <c r="C99" s="38">
        <v>200</v>
      </c>
      <c r="D99" s="6">
        <v>7.0000000000000007E-2</v>
      </c>
      <c r="E99" s="6">
        <v>0.01</v>
      </c>
      <c r="F99" s="6">
        <v>15.31</v>
      </c>
      <c r="G99" s="6">
        <v>61.62</v>
      </c>
      <c r="H99" s="91">
        <v>0</v>
      </c>
      <c r="I99" s="6">
        <v>2.8</v>
      </c>
      <c r="J99" s="6">
        <v>0</v>
      </c>
      <c r="K99" s="6">
        <v>0.01</v>
      </c>
      <c r="L99" s="6">
        <v>6.25</v>
      </c>
      <c r="M99" s="6">
        <v>3.54</v>
      </c>
      <c r="N99" s="6">
        <v>2.34</v>
      </c>
      <c r="O99" s="6">
        <v>0.28999999999999998</v>
      </c>
      <c r="P99" s="31"/>
    </row>
    <row r="100" spans="1:16" x14ac:dyDescent="0.25">
      <c r="A100" s="9"/>
      <c r="B100" s="6" t="s">
        <v>156</v>
      </c>
      <c r="C100" s="41">
        <v>60</v>
      </c>
      <c r="D100" s="6">
        <v>3.5</v>
      </c>
      <c r="E100" s="6">
        <v>1.4</v>
      </c>
      <c r="F100" s="6">
        <v>34.799999999999997</v>
      </c>
      <c r="G100" s="6">
        <v>166</v>
      </c>
      <c r="H100" s="91">
        <v>0.04</v>
      </c>
      <c r="I100" s="6">
        <v>0</v>
      </c>
      <c r="J100" s="6">
        <v>9</v>
      </c>
      <c r="K100" s="6">
        <v>0.5</v>
      </c>
      <c r="L100" s="6">
        <v>10</v>
      </c>
      <c r="M100" s="6">
        <v>27</v>
      </c>
      <c r="N100" s="6">
        <v>6</v>
      </c>
      <c r="O100" s="6">
        <v>0.59</v>
      </c>
      <c r="P100" s="31"/>
    </row>
    <row r="101" spans="1:16" s="51" customFormat="1" x14ac:dyDescent="0.25">
      <c r="A101" s="9" t="s">
        <v>60</v>
      </c>
      <c r="B101" s="32" t="s">
        <v>61</v>
      </c>
      <c r="C101" s="34">
        <v>40</v>
      </c>
      <c r="D101" s="32">
        <v>2.64</v>
      </c>
      <c r="E101" s="32">
        <v>0.44</v>
      </c>
      <c r="F101" s="32">
        <v>16.399999999999999</v>
      </c>
      <c r="G101" s="32">
        <v>80</v>
      </c>
      <c r="H101" s="65">
        <v>0.2</v>
      </c>
      <c r="I101" s="32">
        <v>0</v>
      </c>
      <c r="J101" s="32">
        <v>0.2</v>
      </c>
      <c r="K101" s="32">
        <v>0</v>
      </c>
      <c r="L101" s="32">
        <v>14.52</v>
      </c>
      <c r="M101" s="32">
        <v>0</v>
      </c>
      <c r="N101" s="32">
        <v>0</v>
      </c>
      <c r="O101" s="32">
        <v>1.21</v>
      </c>
      <c r="P101" s="48"/>
    </row>
    <row r="102" spans="1:16" x14ac:dyDescent="0.25">
      <c r="A102" s="39"/>
      <c r="B102" s="30" t="s">
        <v>43</v>
      </c>
      <c r="C102" s="40">
        <f>SUM(C95:C101)</f>
        <v>890</v>
      </c>
      <c r="D102" s="30">
        <f t="shared" ref="D102:O102" si="16">SUM(D95:D101)</f>
        <v>28.650000000000006</v>
      </c>
      <c r="E102" s="30">
        <f t="shared" si="16"/>
        <v>26.790000000000003</v>
      </c>
      <c r="F102" s="30">
        <f t="shared" si="16"/>
        <v>137.24</v>
      </c>
      <c r="G102" s="62">
        <f t="shared" si="16"/>
        <v>927.66</v>
      </c>
      <c r="H102" s="62">
        <f t="shared" si="16"/>
        <v>10.69</v>
      </c>
      <c r="I102" s="30">
        <f t="shared" si="16"/>
        <v>43.519999999999996</v>
      </c>
      <c r="J102" s="30">
        <f t="shared" si="16"/>
        <v>228.7</v>
      </c>
      <c r="K102" s="30">
        <f t="shared" si="16"/>
        <v>13.43</v>
      </c>
      <c r="L102" s="30">
        <f t="shared" si="16"/>
        <v>298.41999999999996</v>
      </c>
      <c r="M102" s="30">
        <f t="shared" si="16"/>
        <v>434.11</v>
      </c>
      <c r="N102" s="30">
        <f t="shared" si="16"/>
        <v>133.94999999999999</v>
      </c>
      <c r="O102" s="30">
        <f t="shared" si="16"/>
        <v>6.97</v>
      </c>
    </row>
    <row r="103" spans="1:16" x14ac:dyDescent="0.25">
      <c r="A103" s="52"/>
      <c r="B103" s="30" t="s">
        <v>1</v>
      </c>
      <c r="C103" s="40">
        <f>C93+C102</f>
        <v>1440</v>
      </c>
      <c r="D103" s="53">
        <f t="shared" ref="D103:O103" si="17">D102+D93</f>
        <v>43.31</v>
      </c>
      <c r="E103" s="53">
        <f t="shared" si="17"/>
        <v>40.020000000000003</v>
      </c>
      <c r="F103" s="53">
        <f t="shared" si="17"/>
        <v>235.32</v>
      </c>
      <c r="G103" s="64">
        <f t="shared" si="17"/>
        <v>1558.6</v>
      </c>
      <c r="H103" s="64">
        <f t="shared" si="17"/>
        <v>11.6</v>
      </c>
      <c r="I103" s="53">
        <f t="shared" si="17"/>
        <v>44.819999999999993</v>
      </c>
      <c r="J103" s="53">
        <f t="shared" si="17"/>
        <v>228.75</v>
      </c>
      <c r="K103" s="53">
        <f t="shared" si="17"/>
        <v>15.5</v>
      </c>
      <c r="L103" s="53">
        <f t="shared" si="17"/>
        <v>453.71999999999991</v>
      </c>
      <c r="M103" s="53">
        <f t="shared" si="17"/>
        <v>656.81</v>
      </c>
      <c r="N103" s="53">
        <f t="shared" si="17"/>
        <v>183.32999999999998</v>
      </c>
      <c r="O103" s="53">
        <f t="shared" si="17"/>
        <v>8.629999999999999</v>
      </c>
      <c r="P103" s="50"/>
    </row>
    <row r="104" spans="1:16" x14ac:dyDescent="0.25">
      <c r="A104" s="30" t="s">
        <v>9</v>
      </c>
      <c r="B104" s="30" t="s">
        <v>8</v>
      </c>
      <c r="C104" s="65"/>
      <c r="D104" s="32"/>
      <c r="E104" s="32"/>
      <c r="F104" s="32"/>
      <c r="G104" s="32"/>
      <c r="H104" s="65"/>
      <c r="I104" s="32"/>
      <c r="J104" s="32"/>
      <c r="K104" s="32"/>
      <c r="L104" s="32"/>
      <c r="M104" s="32"/>
      <c r="N104" s="32"/>
      <c r="O104" s="32"/>
      <c r="P104" s="50"/>
    </row>
    <row r="105" spans="1:16" s="54" customFormat="1" ht="12.75" x14ac:dyDescent="0.2">
      <c r="A105" s="49" t="s">
        <v>138</v>
      </c>
      <c r="B105" s="59" t="s">
        <v>100</v>
      </c>
      <c r="C105" s="34">
        <v>255</v>
      </c>
      <c r="D105" s="49">
        <v>6.2</v>
      </c>
      <c r="E105" s="49">
        <v>8.0500000000000007</v>
      </c>
      <c r="F105" s="49">
        <v>31.09</v>
      </c>
      <c r="G105" s="74">
        <v>277.52</v>
      </c>
      <c r="H105" s="74">
        <v>0.09</v>
      </c>
      <c r="I105" s="49">
        <v>1.38</v>
      </c>
      <c r="J105" s="49">
        <v>0.05</v>
      </c>
      <c r="K105" s="49">
        <v>0.52</v>
      </c>
      <c r="L105" s="49">
        <v>134.72</v>
      </c>
      <c r="M105" s="49">
        <v>123.25</v>
      </c>
      <c r="N105" s="49">
        <v>20.45</v>
      </c>
      <c r="O105" s="49">
        <v>0.44</v>
      </c>
      <c r="P105" s="25"/>
    </row>
    <row r="106" spans="1:16" s="51" customFormat="1" x14ac:dyDescent="0.25">
      <c r="A106" s="9" t="s">
        <v>46</v>
      </c>
      <c r="B106" s="6" t="s">
        <v>47</v>
      </c>
      <c r="C106" s="38">
        <v>200</v>
      </c>
      <c r="D106" s="6">
        <v>0.12</v>
      </c>
      <c r="E106" s="6">
        <v>0</v>
      </c>
      <c r="F106" s="6">
        <v>12.04</v>
      </c>
      <c r="G106" s="6">
        <v>48.64</v>
      </c>
      <c r="H106" s="91">
        <v>0</v>
      </c>
      <c r="I106" s="6">
        <v>0</v>
      </c>
      <c r="J106" s="6">
        <v>0</v>
      </c>
      <c r="K106" s="6">
        <v>0</v>
      </c>
      <c r="L106" s="6">
        <v>3.45</v>
      </c>
      <c r="M106" s="6">
        <v>2</v>
      </c>
      <c r="N106" s="6">
        <v>1.5</v>
      </c>
      <c r="O106" s="6">
        <v>0.25</v>
      </c>
      <c r="P106" s="48"/>
    </row>
    <row r="107" spans="1:16" x14ac:dyDescent="0.25">
      <c r="A107" s="49"/>
      <c r="B107" s="32" t="s">
        <v>71</v>
      </c>
      <c r="C107" s="34">
        <v>55</v>
      </c>
      <c r="D107" s="35">
        <v>3.25</v>
      </c>
      <c r="E107" s="32">
        <v>2.86</v>
      </c>
      <c r="F107" s="32">
        <v>41.25</v>
      </c>
      <c r="G107" s="32">
        <v>201.3</v>
      </c>
      <c r="H107" s="65">
        <v>0.08</v>
      </c>
      <c r="I107" s="32">
        <v>0</v>
      </c>
      <c r="J107" s="32">
        <v>6</v>
      </c>
      <c r="K107" s="32">
        <v>4.7</v>
      </c>
      <c r="L107" s="32">
        <v>11</v>
      </c>
      <c r="M107" s="32">
        <v>50</v>
      </c>
      <c r="N107" s="32">
        <v>9</v>
      </c>
      <c r="O107" s="32">
        <v>0.8</v>
      </c>
      <c r="P107" s="31"/>
    </row>
    <row r="108" spans="1:16" x14ac:dyDescent="0.25">
      <c r="A108" s="39" t="s">
        <v>60</v>
      </c>
      <c r="B108" s="32" t="s">
        <v>48</v>
      </c>
      <c r="C108" s="41">
        <v>40</v>
      </c>
      <c r="D108" s="55">
        <v>3</v>
      </c>
      <c r="E108" s="6">
        <v>1.1599999999999999</v>
      </c>
      <c r="F108" s="6">
        <v>20.56</v>
      </c>
      <c r="G108" s="6">
        <v>104.4</v>
      </c>
      <c r="H108" s="91">
        <v>0.1</v>
      </c>
      <c r="I108" s="6">
        <v>0</v>
      </c>
      <c r="J108" s="6">
        <v>0</v>
      </c>
      <c r="K108" s="6">
        <v>0</v>
      </c>
      <c r="L108" s="6">
        <v>10.199999999999999</v>
      </c>
      <c r="M108" s="6">
        <v>0</v>
      </c>
      <c r="N108" s="6">
        <v>0</v>
      </c>
      <c r="O108" s="6">
        <v>0.2</v>
      </c>
      <c r="P108" s="31"/>
    </row>
    <row r="109" spans="1:16" x14ac:dyDescent="0.25">
      <c r="A109" s="39"/>
      <c r="B109" s="30" t="s">
        <v>42</v>
      </c>
      <c r="C109" s="56">
        <f>SUM(C105:C108)</f>
        <v>550</v>
      </c>
      <c r="D109" s="57">
        <f>SUM(D105:D108)</f>
        <v>12.57</v>
      </c>
      <c r="E109" s="58">
        <f>SUM(E105:E108)</f>
        <v>12.07</v>
      </c>
      <c r="F109" s="58">
        <f>SUM(D109:E109)</f>
        <v>24.64</v>
      </c>
      <c r="G109" s="75">
        <f>SUM(G105:G108)</f>
        <v>631.86</v>
      </c>
      <c r="H109" s="75">
        <f>SUM(H105:H108)</f>
        <v>0.27</v>
      </c>
      <c r="I109" s="75">
        <f t="shared" ref="I109:O109" si="18">I105+I106+I107+I108</f>
        <v>1.38</v>
      </c>
      <c r="J109" s="58">
        <f t="shared" si="18"/>
        <v>6.05</v>
      </c>
      <c r="K109" s="58">
        <f t="shared" si="18"/>
        <v>5.2200000000000006</v>
      </c>
      <c r="L109" s="58">
        <f t="shared" si="18"/>
        <v>159.36999999999998</v>
      </c>
      <c r="M109" s="58">
        <f t="shared" si="18"/>
        <v>175.25</v>
      </c>
      <c r="N109" s="58">
        <f t="shared" si="18"/>
        <v>30.95</v>
      </c>
      <c r="O109" s="58">
        <f t="shared" si="18"/>
        <v>1.69</v>
      </c>
      <c r="P109" s="31"/>
    </row>
    <row r="110" spans="1:16" x14ac:dyDescent="0.25">
      <c r="A110" s="9"/>
      <c r="B110" s="30" t="s">
        <v>126</v>
      </c>
      <c r="C110" s="41"/>
      <c r="D110" s="6"/>
      <c r="E110" s="6"/>
      <c r="F110" s="6"/>
      <c r="G110" s="6"/>
      <c r="H110" s="91"/>
      <c r="I110" s="6"/>
      <c r="J110" s="6"/>
      <c r="K110" s="6"/>
      <c r="L110" s="6"/>
      <c r="M110" s="6"/>
      <c r="N110" s="6"/>
      <c r="O110" s="6"/>
      <c r="P110" s="31"/>
    </row>
    <row r="111" spans="1:16" x14ac:dyDescent="0.25">
      <c r="A111" s="73" t="s">
        <v>111</v>
      </c>
      <c r="B111" s="32" t="s">
        <v>112</v>
      </c>
      <c r="C111" s="34">
        <v>285</v>
      </c>
      <c r="D111" s="49">
        <v>8.8000000000000007</v>
      </c>
      <c r="E111" s="49">
        <v>9.8000000000000007</v>
      </c>
      <c r="F111" s="49">
        <v>7.65</v>
      </c>
      <c r="G111" s="49">
        <v>155.04</v>
      </c>
      <c r="H111" s="74">
        <v>0.34</v>
      </c>
      <c r="I111" s="49">
        <v>22.3</v>
      </c>
      <c r="J111" s="49">
        <v>32</v>
      </c>
      <c r="K111" s="49">
        <v>10.199999999999999</v>
      </c>
      <c r="L111" s="49">
        <v>86</v>
      </c>
      <c r="M111" s="49">
        <v>428</v>
      </c>
      <c r="N111" s="49">
        <v>107</v>
      </c>
      <c r="O111" s="49">
        <v>7.03</v>
      </c>
      <c r="P111" s="31"/>
    </row>
    <row r="112" spans="1:16" x14ac:dyDescent="0.25">
      <c r="A112" s="82">
        <v>181</v>
      </c>
      <c r="B112" s="32" t="s">
        <v>154</v>
      </c>
      <c r="C112" s="34">
        <v>220</v>
      </c>
      <c r="D112" s="32">
        <v>22.54</v>
      </c>
      <c r="E112" s="32">
        <v>17.329999999999998</v>
      </c>
      <c r="F112" s="32">
        <v>22.13</v>
      </c>
      <c r="G112" s="32">
        <v>334.08</v>
      </c>
      <c r="H112" s="65" t="s">
        <v>151</v>
      </c>
      <c r="I112" s="32" t="s">
        <v>151</v>
      </c>
      <c r="J112" s="32" t="s">
        <v>151</v>
      </c>
      <c r="K112" s="32" t="s">
        <v>151</v>
      </c>
      <c r="L112" s="32" t="s">
        <v>151</v>
      </c>
      <c r="M112" s="32" t="s">
        <v>151</v>
      </c>
      <c r="N112" s="32" t="s">
        <v>151</v>
      </c>
      <c r="O112" s="32" t="s">
        <v>151</v>
      </c>
      <c r="P112" s="31"/>
    </row>
    <row r="113" spans="1:16" x14ac:dyDescent="0.25">
      <c r="A113" s="9" t="s">
        <v>94</v>
      </c>
      <c r="B113" s="6" t="s">
        <v>139</v>
      </c>
      <c r="C113" s="38">
        <v>200</v>
      </c>
      <c r="D113" s="6">
        <v>0.56000000000000005</v>
      </c>
      <c r="E113" s="6">
        <v>0</v>
      </c>
      <c r="F113" s="6">
        <v>27.89</v>
      </c>
      <c r="G113" s="6">
        <v>113.79</v>
      </c>
      <c r="H113" s="91">
        <v>0</v>
      </c>
      <c r="I113" s="6">
        <v>1.22</v>
      </c>
      <c r="J113" s="6">
        <v>0.2</v>
      </c>
      <c r="K113" s="6">
        <v>1.68</v>
      </c>
      <c r="L113" s="6">
        <v>49.5</v>
      </c>
      <c r="M113" s="6">
        <v>44.53</v>
      </c>
      <c r="N113" s="6">
        <v>32.03</v>
      </c>
      <c r="O113" s="6">
        <v>1.02</v>
      </c>
    </row>
    <row r="114" spans="1:16" x14ac:dyDescent="0.25">
      <c r="A114" s="2" t="s">
        <v>92</v>
      </c>
      <c r="B114" s="42" t="s">
        <v>140</v>
      </c>
      <c r="C114" s="80">
        <v>30</v>
      </c>
      <c r="D114" s="3">
        <v>0.21</v>
      </c>
      <c r="E114" s="3">
        <v>0.03</v>
      </c>
      <c r="F114" s="3">
        <v>0.56999999999999995</v>
      </c>
      <c r="G114" s="3">
        <v>6</v>
      </c>
      <c r="H114" s="95">
        <v>0.03</v>
      </c>
      <c r="I114" s="3">
        <v>0</v>
      </c>
      <c r="J114" s="3">
        <v>0</v>
      </c>
      <c r="K114" s="3">
        <v>0</v>
      </c>
      <c r="L114" s="3">
        <v>5.15</v>
      </c>
      <c r="M114" s="3">
        <v>16.3</v>
      </c>
      <c r="N114" s="3">
        <v>0.83</v>
      </c>
      <c r="O114" s="3">
        <v>0.38</v>
      </c>
      <c r="P114" s="31"/>
    </row>
    <row r="115" spans="1:16" x14ac:dyDescent="0.25">
      <c r="A115" s="39" t="s">
        <v>15</v>
      </c>
      <c r="B115" s="32" t="s">
        <v>159</v>
      </c>
      <c r="C115" s="34">
        <v>60</v>
      </c>
      <c r="D115" s="35">
        <v>2.8</v>
      </c>
      <c r="E115" s="32">
        <v>4.9000000000000004</v>
      </c>
      <c r="F115" s="32">
        <v>24.8</v>
      </c>
      <c r="G115" s="32">
        <v>154</v>
      </c>
      <c r="H115" s="65">
        <v>0.03</v>
      </c>
      <c r="I115" s="32">
        <v>0</v>
      </c>
      <c r="J115" s="32">
        <v>36.299999999999997</v>
      </c>
      <c r="K115" s="32">
        <v>0.4</v>
      </c>
      <c r="L115" s="32">
        <v>10.8</v>
      </c>
      <c r="M115" s="32">
        <v>22.4</v>
      </c>
      <c r="N115" s="32">
        <v>4.0999999999999996</v>
      </c>
      <c r="O115" s="32">
        <v>0.31</v>
      </c>
      <c r="P115" s="31"/>
    </row>
    <row r="116" spans="1:16" s="51" customFormat="1" x14ac:dyDescent="0.25">
      <c r="A116" s="9" t="s">
        <v>60</v>
      </c>
      <c r="B116" s="32" t="s">
        <v>61</v>
      </c>
      <c r="C116" s="34">
        <v>40</v>
      </c>
      <c r="D116" s="32">
        <v>2.64</v>
      </c>
      <c r="E116" s="32">
        <v>0.44</v>
      </c>
      <c r="F116" s="32">
        <v>16.399999999999999</v>
      </c>
      <c r="G116" s="32">
        <v>80</v>
      </c>
      <c r="H116" s="65">
        <v>0.2</v>
      </c>
      <c r="I116" s="32">
        <v>0</v>
      </c>
      <c r="J116" s="32">
        <v>0.2</v>
      </c>
      <c r="K116" s="32">
        <v>0</v>
      </c>
      <c r="L116" s="32">
        <v>14.52</v>
      </c>
      <c r="M116" s="32">
        <v>0</v>
      </c>
      <c r="N116" s="32">
        <v>0</v>
      </c>
      <c r="O116" s="32">
        <v>1.21</v>
      </c>
      <c r="P116" s="31"/>
    </row>
    <row r="117" spans="1:16" s="51" customFormat="1" x14ac:dyDescent="0.25">
      <c r="A117" s="30"/>
      <c r="B117" s="30" t="s">
        <v>43</v>
      </c>
      <c r="C117" s="40">
        <f>SUM(C111:C116)</f>
        <v>835</v>
      </c>
      <c r="D117" s="30">
        <f t="shared" ref="D117:O117" si="19">SUM(D111:D116)</f>
        <v>37.549999999999997</v>
      </c>
      <c r="E117" s="30">
        <f t="shared" si="19"/>
        <v>32.5</v>
      </c>
      <c r="F117" s="30">
        <f t="shared" si="19"/>
        <v>99.44</v>
      </c>
      <c r="G117" s="62">
        <f t="shared" si="19"/>
        <v>842.91</v>
      </c>
      <c r="H117" s="62">
        <f t="shared" si="19"/>
        <v>0.60000000000000009</v>
      </c>
      <c r="I117" s="30">
        <f t="shared" si="19"/>
        <v>23.52</v>
      </c>
      <c r="J117" s="30">
        <f t="shared" si="19"/>
        <v>68.7</v>
      </c>
      <c r="K117" s="30">
        <f t="shared" si="19"/>
        <v>12.28</v>
      </c>
      <c r="L117" s="30">
        <f t="shared" si="19"/>
        <v>165.97000000000003</v>
      </c>
      <c r="M117" s="30">
        <f t="shared" si="19"/>
        <v>511.22999999999996</v>
      </c>
      <c r="N117" s="30">
        <f t="shared" si="19"/>
        <v>143.96</v>
      </c>
      <c r="O117" s="30">
        <f t="shared" si="19"/>
        <v>9.9500000000000028</v>
      </c>
      <c r="P117" s="31"/>
    </row>
    <row r="118" spans="1:16" x14ac:dyDescent="0.25">
      <c r="A118" s="30"/>
      <c r="B118" s="30" t="s">
        <v>1</v>
      </c>
      <c r="C118" s="40">
        <f>C109+C117</f>
        <v>1385</v>
      </c>
      <c r="D118" s="53">
        <f t="shared" ref="D118:O118" si="20">D117+D109</f>
        <v>50.12</v>
      </c>
      <c r="E118" s="53">
        <f t="shared" si="20"/>
        <v>44.57</v>
      </c>
      <c r="F118" s="53">
        <f t="shared" si="20"/>
        <v>124.08</v>
      </c>
      <c r="G118" s="64">
        <f t="shared" si="20"/>
        <v>1474.77</v>
      </c>
      <c r="H118" s="64">
        <f t="shared" si="20"/>
        <v>0.87000000000000011</v>
      </c>
      <c r="I118" s="64">
        <f t="shared" si="20"/>
        <v>24.9</v>
      </c>
      <c r="J118" s="53">
        <f t="shared" si="20"/>
        <v>74.75</v>
      </c>
      <c r="K118" s="53">
        <f t="shared" si="20"/>
        <v>17.5</v>
      </c>
      <c r="L118" s="53">
        <f t="shared" si="20"/>
        <v>325.34000000000003</v>
      </c>
      <c r="M118" s="53">
        <f t="shared" si="20"/>
        <v>686.48</v>
      </c>
      <c r="N118" s="53">
        <f t="shared" si="20"/>
        <v>174.91</v>
      </c>
      <c r="O118" s="53">
        <f t="shared" si="20"/>
        <v>11.640000000000002</v>
      </c>
    </row>
    <row r="119" spans="1:16" s="54" customFormat="1" ht="12.75" x14ac:dyDescent="0.2">
      <c r="A119" s="30" t="s">
        <v>7</v>
      </c>
      <c r="B119" s="30" t="s">
        <v>6</v>
      </c>
      <c r="C119" s="34"/>
      <c r="D119" s="32"/>
      <c r="E119" s="32"/>
      <c r="F119" s="32"/>
      <c r="G119" s="32"/>
      <c r="H119" s="65"/>
      <c r="I119" s="32"/>
      <c r="J119" s="32"/>
      <c r="K119" s="32"/>
      <c r="L119" s="32"/>
      <c r="M119" s="32"/>
      <c r="N119" s="32"/>
      <c r="O119" s="32"/>
      <c r="P119" s="83"/>
    </row>
    <row r="120" spans="1:16" s="54" customFormat="1" ht="12.75" x14ac:dyDescent="0.2">
      <c r="A120" s="49" t="s">
        <v>141</v>
      </c>
      <c r="B120" s="59" t="s">
        <v>105</v>
      </c>
      <c r="C120" s="34">
        <v>255</v>
      </c>
      <c r="D120" s="49">
        <v>6.33</v>
      </c>
      <c r="E120" s="49">
        <v>8.9</v>
      </c>
      <c r="F120" s="49">
        <v>25.49</v>
      </c>
      <c r="G120" s="74">
        <v>259.23</v>
      </c>
      <c r="H120" s="74">
        <v>0.19</v>
      </c>
      <c r="I120" s="49">
        <v>1.39</v>
      </c>
      <c r="J120" s="49">
        <v>0.05</v>
      </c>
      <c r="K120" s="49">
        <v>0.56000000000000005</v>
      </c>
      <c r="L120" s="49">
        <v>148.69</v>
      </c>
      <c r="M120" s="49">
        <v>202.23</v>
      </c>
      <c r="N120" s="49">
        <v>49.76</v>
      </c>
      <c r="O120" s="49">
        <v>1.3</v>
      </c>
      <c r="P120" s="83"/>
    </row>
    <row r="121" spans="1:16" s="51" customFormat="1" x14ac:dyDescent="0.25">
      <c r="A121" s="9" t="s">
        <v>142</v>
      </c>
      <c r="B121" s="6" t="s">
        <v>106</v>
      </c>
      <c r="C121" s="41">
        <v>200</v>
      </c>
      <c r="D121" s="6">
        <v>1.4</v>
      </c>
      <c r="E121" s="6">
        <v>1.6</v>
      </c>
      <c r="F121" s="6">
        <v>17.350000000000001</v>
      </c>
      <c r="G121" s="6">
        <v>89.32</v>
      </c>
      <c r="H121" s="91">
        <v>0</v>
      </c>
      <c r="I121" s="6">
        <v>1.3</v>
      </c>
      <c r="J121" s="6">
        <v>0</v>
      </c>
      <c r="K121" s="6">
        <v>0.05</v>
      </c>
      <c r="L121" s="6">
        <v>123.39</v>
      </c>
      <c r="M121" s="6">
        <v>93.96</v>
      </c>
      <c r="N121" s="6">
        <v>18</v>
      </c>
      <c r="O121" s="6">
        <v>0.25</v>
      </c>
      <c r="P121" s="48"/>
    </row>
    <row r="122" spans="1:16" s="51" customFormat="1" x14ac:dyDescent="0.25">
      <c r="A122" s="49"/>
      <c r="B122" s="32" t="s">
        <v>79</v>
      </c>
      <c r="C122" s="34">
        <v>55</v>
      </c>
      <c r="D122" s="32">
        <v>2.15</v>
      </c>
      <c r="E122" s="32">
        <v>16.829999999999998</v>
      </c>
      <c r="F122" s="32">
        <v>34.380000000000003</v>
      </c>
      <c r="G122" s="32">
        <v>297.55</v>
      </c>
      <c r="H122" s="65">
        <v>0.05</v>
      </c>
      <c r="I122" s="32">
        <v>0</v>
      </c>
      <c r="J122" s="32">
        <v>6</v>
      </c>
      <c r="K122" s="32">
        <v>4.7</v>
      </c>
      <c r="L122" s="32">
        <v>8</v>
      </c>
      <c r="M122" s="32">
        <v>42</v>
      </c>
      <c r="N122" s="32">
        <v>6</v>
      </c>
      <c r="O122" s="32">
        <v>0.6</v>
      </c>
    </row>
    <row r="123" spans="1:16" s="37" customFormat="1" x14ac:dyDescent="0.25">
      <c r="A123" s="39" t="s">
        <v>60</v>
      </c>
      <c r="B123" s="32" t="s">
        <v>48</v>
      </c>
      <c r="C123" s="41">
        <v>40</v>
      </c>
      <c r="D123" s="55">
        <v>3</v>
      </c>
      <c r="E123" s="6">
        <v>1.1599999999999999</v>
      </c>
      <c r="F123" s="6">
        <v>20.56</v>
      </c>
      <c r="G123" s="6">
        <v>104.4</v>
      </c>
      <c r="H123" s="91">
        <v>0.1</v>
      </c>
      <c r="I123" s="6">
        <v>0</v>
      </c>
      <c r="J123" s="6">
        <v>0</v>
      </c>
      <c r="K123" s="6">
        <v>0</v>
      </c>
      <c r="L123" s="6">
        <v>10.199999999999999</v>
      </c>
      <c r="M123" s="6">
        <v>0</v>
      </c>
      <c r="N123" s="6">
        <v>0</v>
      </c>
      <c r="O123" s="6">
        <v>0.2</v>
      </c>
      <c r="P123" s="31"/>
    </row>
    <row r="124" spans="1:16" x14ac:dyDescent="0.25">
      <c r="A124" s="39"/>
      <c r="B124" s="30" t="s">
        <v>42</v>
      </c>
      <c r="C124" s="56">
        <f>SUM(C120:C123)</f>
        <v>550</v>
      </c>
      <c r="D124" s="57">
        <f>SUM(D120:D123)</f>
        <v>12.88</v>
      </c>
      <c r="E124" s="58">
        <f>SUM(E120:E123)</f>
        <v>28.49</v>
      </c>
      <c r="F124" s="58">
        <f>SUM(F120:F123)</f>
        <v>97.78</v>
      </c>
      <c r="G124" s="75">
        <f>SUM(G120:G123)</f>
        <v>750.5</v>
      </c>
      <c r="H124" s="75">
        <f>H123+H122+H121+H120</f>
        <v>0.34</v>
      </c>
      <c r="I124" s="58">
        <f t="shared" ref="I124:O124" si="21">SUM(I120:I123)</f>
        <v>2.69</v>
      </c>
      <c r="J124" s="58">
        <f t="shared" si="21"/>
        <v>6.05</v>
      </c>
      <c r="K124" s="58">
        <f t="shared" si="21"/>
        <v>5.3100000000000005</v>
      </c>
      <c r="L124" s="58">
        <f t="shared" si="21"/>
        <v>290.27999999999997</v>
      </c>
      <c r="M124" s="58">
        <f t="shared" si="21"/>
        <v>338.19</v>
      </c>
      <c r="N124" s="58">
        <f t="shared" si="21"/>
        <v>73.759999999999991</v>
      </c>
      <c r="O124" s="58">
        <f t="shared" si="21"/>
        <v>2.35</v>
      </c>
    </row>
    <row r="125" spans="1:16" x14ac:dyDescent="0.25">
      <c r="A125" s="49"/>
      <c r="B125" s="30" t="s">
        <v>143</v>
      </c>
      <c r="C125" s="65"/>
      <c r="D125" s="32"/>
      <c r="E125" s="32"/>
      <c r="F125" s="32"/>
      <c r="G125" s="32"/>
      <c r="H125" s="65"/>
      <c r="I125" s="32"/>
      <c r="J125" s="32"/>
      <c r="K125" s="32"/>
      <c r="L125" s="32"/>
      <c r="M125" s="32"/>
      <c r="N125" s="32"/>
      <c r="O125" s="32"/>
    </row>
    <row r="126" spans="1:16" x14ac:dyDescent="0.25">
      <c r="A126" s="66" t="s">
        <v>113</v>
      </c>
      <c r="B126" s="32" t="s">
        <v>114</v>
      </c>
      <c r="C126" s="34">
        <v>260</v>
      </c>
      <c r="D126" s="32">
        <v>2</v>
      </c>
      <c r="E126" s="32">
        <v>4.7</v>
      </c>
      <c r="F126" s="32">
        <v>6.58</v>
      </c>
      <c r="G126" s="32">
        <v>74</v>
      </c>
      <c r="H126" s="65">
        <v>0.3</v>
      </c>
      <c r="I126" s="32">
        <v>29</v>
      </c>
      <c r="J126" s="32">
        <v>0</v>
      </c>
      <c r="K126" s="32">
        <v>9.4</v>
      </c>
      <c r="L126" s="32">
        <v>91</v>
      </c>
      <c r="M126" s="32">
        <v>73</v>
      </c>
      <c r="N126" s="32">
        <v>181</v>
      </c>
      <c r="O126" s="32">
        <v>2.82</v>
      </c>
    </row>
    <row r="127" spans="1:16" s="51" customFormat="1" x14ac:dyDescent="0.25">
      <c r="A127" s="67">
        <v>180</v>
      </c>
      <c r="B127" s="6" t="s">
        <v>153</v>
      </c>
      <c r="C127" s="84">
        <v>100</v>
      </c>
      <c r="D127" s="6">
        <v>18.07</v>
      </c>
      <c r="E127" s="6">
        <v>20.18</v>
      </c>
      <c r="F127" s="6">
        <v>5.62</v>
      </c>
      <c r="G127" s="6">
        <v>276.27999999999997</v>
      </c>
      <c r="H127" s="91"/>
      <c r="I127" s="6"/>
      <c r="J127" s="6"/>
      <c r="K127" s="6"/>
      <c r="L127" s="6"/>
      <c r="M127" s="6"/>
      <c r="N127" s="6"/>
      <c r="O127" s="6"/>
      <c r="P127" s="48"/>
    </row>
    <row r="128" spans="1:16" s="51" customFormat="1" x14ac:dyDescent="0.25">
      <c r="A128" s="67" t="s">
        <v>54</v>
      </c>
      <c r="B128" s="7" t="s">
        <v>55</v>
      </c>
      <c r="C128" s="85">
        <v>200</v>
      </c>
      <c r="D128" s="7">
        <v>7.4</v>
      </c>
      <c r="E128" s="7">
        <v>6.6</v>
      </c>
      <c r="F128" s="7">
        <v>39.4</v>
      </c>
      <c r="G128" s="7">
        <v>246</v>
      </c>
      <c r="H128" s="96">
        <v>0.04</v>
      </c>
      <c r="I128" s="7">
        <v>0</v>
      </c>
      <c r="J128" s="7">
        <v>21</v>
      </c>
      <c r="K128" s="7">
        <v>0.5</v>
      </c>
      <c r="L128" s="7">
        <v>8</v>
      </c>
      <c r="M128" s="7">
        <v>30</v>
      </c>
      <c r="N128" s="7">
        <v>5</v>
      </c>
      <c r="O128" s="7">
        <v>0.7</v>
      </c>
      <c r="P128" s="48"/>
    </row>
    <row r="129" spans="1:16" s="37" customFormat="1" x14ac:dyDescent="0.25">
      <c r="B129" s="7" t="s">
        <v>107</v>
      </c>
      <c r="C129" s="47">
        <v>100</v>
      </c>
      <c r="D129" s="7">
        <v>0.4</v>
      </c>
      <c r="E129" s="7">
        <v>0.4</v>
      </c>
      <c r="F129" s="7">
        <v>9.08</v>
      </c>
      <c r="G129" s="7">
        <v>44</v>
      </c>
      <c r="H129" s="96">
        <v>0.03</v>
      </c>
      <c r="I129" s="7">
        <v>7</v>
      </c>
      <c r="J129" s="7">
        <v>0</v>
      </c>
      <c r="K129" s="7">
        <v>0.2</v>
      </c>
      <c r="L129" s="7">
        <v>16.100000000000001</v>
      </c>
      <c r="M129" s="7">
        <v>11</v>
      </c>
      <c r="N129" s="7">
        <v>9</v>
      </c>
      <c r="O129" s="7">
        <v>2.21</v>
      </c>
      <c r="P129" s="50"/>
    </row>
    <row r="130" spans="1:16" x14ac:dyDescent="0.25">
      <c r="A130" s="9" t="s">
        <v>119</v>
      </c>
      <c r="B130" s="6" t="s">
        <v>124</v>
      </c>
      <c r="C130" s="41">
        <v>200</v>
      </c>
      <c r="D130" s="6">
        <v>0.16</v>
      </c>
      <c r="E130" s="6">
        <v>0</v>
      </c>
      <c r="F130" s="6">
        <v>14.99</v>
      </c>
      <c r="G130" s="6">
        <v>60.64</v>
      </c>
      <c r="H130" s="91">
        <v>0</v>
      </c>
      <c r="I130" s="6">
        <v>10</v>
      </c>
      <c r="J130" s="6">
        <v>0.02</v>
      </c>
      <c r="K130" s="6">
        <v>0.2</v>
      </c>
      <c r="L130" s="6">
        <v>20.05</v>
      </c>
      <c r="M130" s="6">
        <v>15.6</v>
      </c>
      <c r="N130" s="6">
        <v>13.2</v>
      </c>
      <c r="O130" s="6">
        <v>1.65</v>
      </c>
      <c r="P130" s="48"/>
    </row>
    <row r="131" spans="1:16" x14ac:dyDescent="0.25">
      <c r="A131" s="9"/>
      <c r="B131" s="6" t="s">
        <v>156</v>
      </c>
      <c r="C131" s="41">
        <v>60</v>
      </c>
      <c r="D131" s="6">
        <v>3.5</v>
      </c>
      <c r="E131" s="6">
        <v>1.4</v>
      </c>
      <c r="F131" s="6">
        <v>34.799999999999997</v>
      </c>
      <c r="G131" s="6">
        <v>166</v>
      </c>
      <c r="H131" s="91">
        <v>0.04</v>
      </c>
      <c r="I131" s="6">
        <v>0</v>
      </c>
      <c r="J131" s="6">
        <v>9</v>
      </c>
      <c r="K131" s="6">
        <v>0.5</v>
      </c>
      <c r="L131" s="6">
        <v>10</v>
      </c>
      <c r="M131" s="6">
        <v>27</v>
      </c>
      <c r="N131" s="6">
        <v>6</v>
      </c>
      <c r="O131" s="6">
        <v>0.59</v>
      </c>
      <c r="P131" s="48"/>
    </row>
    <row r="132" spans="1:16" x14ac:dyDescent="0.25">
      <c r="A132" s="9" t="s">
        <v>60</v>
      </c>
      <c r="B132" s="32" t="s">
        <v>61</v>
      </c>
      <c r="C132" s="34">
        <v>40</v>
      </c>
      <c r="D132" s="32">
        <v>2.64</v>
      </c>
      <c r="E132" s="32">
        <v>0.44</v>
      </c>
      <c r="F132" s="32">
        <v>16.399999999999999</v>
      </c>
      <c r="G132" s="32">
        <v>80</v>
      </c>
      <c r="H132" s="65">
        <v>0.2</v>
      </c>
      <c r="I132" s="32">
        <v>0</v>
      </c>
      <c r="J132" s="32">
        <v>0.2</v>
      </c>
      <c r="K132" s="32">
        <v>0</v>
      </c>
      <c r="L132" s="32">
        <v>14.52</v>
      </c>
      <c r="M132" s="32">
        <v>0</v>
      </c>
      <c r="N132" s="32">
        <v>0</v>
      </c>
      <c r="O132" s="32">
        <v>1.21</v>
      </c>
      <c r="P132" s="48"/>
    </row>
    <row r="133" spans="1:16" s="51" customFormat="1" ht="13.5" customHeight="1" x14ac:dyDescent="0.25">
      <c r="A133" s="39"/>
      <c r="B133" s="30" t="s">
        <v>43</v>
      </c>
      <c r="C133" s="40">
        <f t="shared" ref="C133:O133" si="22">SUM(C126:C132)</f>
        <v>960</v>
      </c>
      <c r="D133" s="30">
        <f t="shared" si="22"/>
        <v>34.169999999999995</v>
      </c>
      <c r="E133" s="30">
        <f t="shared" si="22"/>
        <v>33.719999999999992</v>
      </c>
      <c r="F133" s="30">
        <f t="shared" si="22"/>
        <v>126.86999999999998</v>
      </c>
      <c r="G133" s="62">
        <f t="shared" si="22"/>
        <v>946.92</v>
      </c>
      <c r="H133" s="62">
        <f t="shared" si="22"/>
        <v>0.61</v>
      </c>
      <c r="I133" s="30">
        <f t="shared" si="22"/>
        <v>46</v>
      </c>
      <c r="J133" s="30">
        <f t="shared" si="22"/>
        <v>30.22</v>
      </c>
      <c r="K133" s="30">
        <f t="shared" si="22"/>
        <v>10.799999999999999</v>
      </c>
      <c r="L133" s="30">
        <f t="shared" si="22"/>
        <v>159.67000000000002</v>
      </c>
      <c r="M133" s="30">
        <f t="shared" si="22"/>
        <v>156.6</v>
      </c>
      <c r="N133" s="30">
        <f t="shared" si="22"/>
        <v>214.2</v>
      </c>
      <c r="O133" s="30">
        <f t="shared" si="22"/>
        <v>9.18</v>
      </c>
      <c r="P133" s="31"/>
    </row>
    <row r="134" spans="1:16" s="51" customFormat="1" x14ac:dyDescent="0.25">
      <c r="A134" s="32"/>
      <c r="B134" s="30" t="s">
        <v>1</v>
      </c>
      <c r="C134" s="64">
        <f>C124+C133</f>
        <v>1510</v>
      </c>
      <c r="D134" s="53">
        <f t="shared" ref="D134:O134" si="23">D133+D124</f>
        <v>47.05</v>
      </c>
      <c r="E134" s="53">
        <f t="shared" si="23"/>
        <v>62.209999999999994</v>
      </c>
      <c r="F134" s="53">
        <f t="shared" si="23"/>
        <v>224.64999999999998</v>
      </c>
      <c r="G134" s="64">
        <f t="shared" si="23"/>
        <v>1697.42</v>
      </c>
      <c r="H134" s="64">
        <f t="shared" si="23"/>
        <v>0.95</v>
      </c>
      <c r="I134" s="53">
        <f t="shared" si="23"/>
        <v>48.69</v>
      </c>
      <c r="J134" s="53">
        <f t="shared" si="23"/>
        <v>36.269999999999996</v>
      </c>
      <c r="K134" s="53">
        <f t="shared" si="23"/>
        <v>16.11</v>
      </c>
      <c r="L134" s="53">
        <f t="shared" si="23"/>
        <v>449.95</v>
      </c>
      <c r="M134" s="53">
        <f t="shared" si="23"/>
        <v>494.78999999999996</v>
      </c>
      <c r="N134" s="53">
        <f t="shared" si="23"/>
        <v>287.95999999999998</v>
      </c>
      <c r="O134" s="53">
        <f t="shared" si="23"/>
        <v>11.53</v>
      </c>
      <c r="P134" s="31"/>
    </row>
    <row r="135" spans="1:16" s="51" customFormat="1" x14ac:dyDescent="0.25">
      <c r="A135" s="30" t="s">
        <v>5</v>
      </c>
      <c r="B135" s="30" t="s">
        <v>4</v>
      </c>
      <c r="C135" s="62"/>
      <c r="D135" s="30"/>
      <c r="E135" s="30"/>
      <c r="F135" s="30"/>
      <c r="G135" s="30"/>
      <c r="H135" s="62"/>
      <c r="I135" s="30"/>
      <c r="J135" s="30"/>
      <c r="K135" s="30"/>
      <c r="L135" s="30"/>
      <c r="M135" s="30"/>
      <c r="N135" s="30"/>
      <c r="O135" s="30"/>
      <c r="P135" s="83"/>
    </row>
    <row r="136" spans="1:16" s="51" customFormat="1" x14ac:dyDescent="0.25">
      <c r="A136" s="49" t="s">
        <v>144</v>
      </c>
      <c r="B136" s="32" t="s">
        <v>110</v>
      </c>
      <c r="C136" s="34">
        <v>250</v>
      </c>
      <c r="D136" s="32">
        <v>6.98</v>
      </c>
      <c r="E136" s="32">
        <v>7.65</v>
      </c>
      <c r="F136" s="32">
        <v>24.66</v>
      </c>
      <c r="G136" s="32">
        <v>195.1</v>
      </c>
      <c r="H136" s="65">
        <v>0.21</v>
      </c>
      <c r="I136" s="32">
        <v>1.1399999999999999</v>
      </c>
      <c r="J136" s="32">
        <v>0.05</v>
      </c>
      <c r="K136" s="32">
        <v>0.4</v>
      </c>
      <c r="L136" s="32">
        <v>215.7</v>
      </c>
      <c r="M136" s="32">
        <v>181</v>
      </c>
      <c r="N136" s="32">
        <v>33.51</v>
      </c>
      <c r="O136" s="32">
        <v>0.69</v>
      </c>
      <c r="P136" s="78"/>
    </row>
    <row r="137" spans="1:16" s="51" customFormat="1" x14ac:dyDescent="0.25">
      <c r="A137" s="9" t="s">
        <v>46</v>
      </c>
      <c r="B137" s="6" t="s">
        <v>47</v>
      </c>
      <c r="C137" s="38">
        <v>200</v>
      </c>
      <c r="D137" s="6">
        <v>0.12</v>
      </c>
      <c r="E137" s="6">
        <v>0</v>
      </c>
      <c r="F137" s="6">
        <v>12.04</v>
      </c>
      <c r="G137" s="6">
        <v>48.64</v>
      </c>
      <c r="H137" s="91">
        <v>0</v>
      </c>
      <c r="I137" s="6">
        <v>0</v>
      </c>
      <c r="J137" s="6">
        <v>0</v>
      </c>
      <c r="K137" s="6">
        <v>0</v>
      </c>
      <c r="L137" s="6">
        <v>3.45</v>
      </c>
      <c r="M137" s="6">
        <v>2</v>
      </c>
      <c r="N137" s="6">
        <v>1.5</v>
      </c>
      <c r="O137" s="6">
        <v>0.25</v>
      </c>
      <c r="P137" s="25"/>
    </row>
    <row r="138" spans="1:16" s="51" customFormat="1" x14ac:dyDescent="0.25">
      <c r="A138" s="9"/>
      <c r="B138" s="6" t="s">
        <v>49</v>
      </c>
      <c r="C138" s="38">
        <v>60</v>
      </c>
      <c r="D138" s="6">
        <v>3.41</v>
      </c>
      <c r="E138" s="6">
        <v>9.9</v>
      </c>
      <c r="F138" s="6">
        <v>37.78</v>
      </c>
      <c r="G138" s="6">
        <v>277.2</v>
      </c>
      <c r="H138" s="91">
        <v>0.03</v>
      </c>
      <c r="I138" s="6">
        <v>0</v>
      </c>
      <c r="J138" s="6">
        <v>5</v>
      </c>
      <c r="K138" s="6">
        <v>0.3</v>
      </c>
      <c r="L138" s="6">
        <v>37</v>
      </c>
      <c r="M138" s="6">
        <v>138</v>
      </c>
      <c r="N138" s="6">
        <v>33</v>
      </c>
      <c r="O138" s="6">
        <v>2.6</v>
      </c>
      <c r="P138" s="48"/>
    </row>
    <row r="139" spans="1:16" s="51" customFormat="1" x14ac:dyDescent="0.25">
      <c r="A139" s="39" t="s">
        <v>60</v>
      </c>
      <c r="B139" s="32" t="s">
        <v>48</v>
      </c>
      <c r="C139" s="41">
        <v>40</v>
      </c>
      <c r="D139" s="55">
        <v>3</v>
      </c>
      <c r="E139" s="6">
        <v>1.1599999999999999</v>
      </c>
      <c r="F139" s="6">
        <v>20.56</v>
      </c>
      <c r="G139" s="6">
        <v>104.4</v>
      </c>
      <c r="H139" s="91">
        <v>0.1</v>
      </c>
      <c r="I139" s="6">
        <v>0</v>
      </c>
      <c r="J139" s="6">
        <v>0</v>
      </c>
      <c r="K139" s="6">
        <v>0</v>
      </c>
      <c r="L139" s="6">
        <v>10.199999999999999</v>
      </c>
      <c r="M139" s="6">
        <v>0</v>
      </c>
      <c r="N139" s="6">
        <v>0</v>
      </c>
      <c r="O139" s="6">
        <v>0.2</v>
      </c>
      <c r="P139" s="48"/>
    </row>
    <row r="140" spans="1:16" s="51" customFormat="1" x14ac:dyDescent="0.25">
      <c r="A140" s="39"/>
      <c r="B140" s="30" t="s">
        <v>42</v>
      </c>
      <c r="C140" s="56">
        <f>SUM(C136:C139)</f>
        <v>550</v>
      </c>
      <c r="D140" s="57">
        <f>SUM(D136:D139)</f>
        <v>13.510000000000002</v>
      </c>
      <c r="E140" s="58">
        <f t="shared" ref="E140:O140" si="24">E136+E137+E138+E139</f>
        <v>18.71</v>
      </c>
      <c r="F140" s="58">
        <f t="shared" si="24"/>
        <v>95.04</v>
      </c>
      <c r="G140" s="58">
        <f t="shared" si="24"/>
        <v>625.34</v>
      </c>
      <c r="H140" s="75">
        <f t="shared" si="24"/>
        <v>0.33999999999999997</v>
      </c>
      <c r="I140" s="58">
        <f t="shared" si="24"/>
        <v>1.1399999999999999</v>
      </c>
      <c r="J140" s="58">
        <f t="shared" si="24"/>
        <v>5.05</v>
      </c>
      <c r="K140" s="58">
        <f t="shared" si="24"/>
        <v>0.7</v>
      </c>
      <c r="L140" s="58">
        <f t="shared" si="24"/>
        <v>266.34999999999997</v>
      </c>
      <c r="M140" s="58">
        <f t="shared" si="24"/>
        <v>321</v>
      </c>
      <c r="N140" s="58">
        <f t="shared" si="24"/>
        <v>68.009999999999991</v>
      </c>
      <c r="O140" s="58">
        <f t="shared" si="24"/>
        <v>3.74</v>
      </c>
      <c r="P140" s="31"/>
    </row>
    <row r="141" spans="1:16" ht="12.75" customHeight="1" x14ac:dyDescent="0.25">
      <c r="A141" s="76"/>
      <c r="B141" s="30" t="s">
        <v>122</v>
      </c>
      <c r="C141" s="77"/>
      <c r="D141" s="76"/>
      <c r="E141" s="76"/>
      <c r="F141" s="76"/>
      <c r="G141" s="76"/>
      <c r="H141" s="97"/>
      <c r="I141" s="76"/>
      <c r="J141" s="76"/>
      <c r="K141" s="76"/>
      <c r="L141" s="76"/>
      <c r="M141" s="76"/>
      <c r="N141" s="76"/>
      <c r="O141" s="6"/>
    </row>
    <row r="142" spans="1:16" x14ac:dyDescent="0.25">
      <c r="A142" s="49" t="s">
        <v>101</v>
      </c>
      <c r="B142" s="32" t="s">
        <v>102</v>
      </c>
      <c r="C142" s="86">
        <v>260</v>
      </c>
      <c r="D142" s="37">
        <v>2</v>
      </c>
      <c r="E142" s="37">
        <v>4.7</v>
      </c>
      <c r="F142" s="37">
        <v>6.58</v>
      </c>
      <c r="G142" s="37">
        <v>89.04</v>
      </c>
      <c r="H142" s="98">
        <v>0.3</v>
      </c>
      <c r="I142" s="37">
        <v>29</v>
      </c>
      <c r="J142" s="37">
        <v>0</v>
      </c>
      <c r="K142" s="37">
        <v>9.4</v>
      </c>
      <c r="L142" s="37">
        <v>91</v>
      </c>
      <c r="M142" s="37">
        <v>73</v>
      </c>
      <c r="N142" s="37">
        <v>181</v>
      </c>
      <c r="O142" s="37">
        <v>2.82</v>
      </c>
    </row>
    <row r="143" spans="1:16" x14ac:dyDescent="0.25">
      <c r="A143" s="9" t="s">
        <v>90</v>
      </c>
      <c r="B143" s="6" t="s">
        <v>91</v>
      </c>
      <c r="C143" s="41">
        <v>220</v>
      </c>
      <c r="D143" s="6">
        <v>13.53</v>
      </c>
      <c r="E143" s="6">
        <v>9.02</v>
      </c>
      <c r="F143" s="6">
        <v>27.28</v>
      </c>
      <c r="G143" s="6">
        <v>245.3</v>
      </c>
      <c r="H143" s="91">
        <v>0.04</v>
      </c>
      <c r="I143" s="6">
        <v>0</v>
      </c>
      <c r="J143" s="6">
        <v>15</v>
      </c>
      <c r="K143" s="6">
        <v>0.6</v>
      </c>
      <c r="L143" s="6">
        <v>20</v>
      </c>
      <c r="M143" s="6">
        <v>87</v>
      </c>
      <c r="N143" s="6">
        <v>28</v>
      </c>
      <c r="O143" s="6">
        <v>0.71</v>
      </c>
      <c r="P143" s="31"/>
    </row>
    <row r="144" spans="1:16" s="51" customFormat="1" x14ac:dyDescent="0.25">
      <c r="A144" s="9" t="s">
        <v>58</v>
      </c>
      <c r="B144" s="6" t="s">
        <v>59</v>
      </c>
      <c r="C144" s="38">
        <v>200</v>
      </c>
      <c r="D144" s="6">
        <v>7.0000000000000007E-2</v>
      </c>
      <c r="E144" s="6">
        <v>0.01</v>
      </c>
      <c r="F144" s="6">
        <v>15.31</v>
      </c>
      <c r="G144" s="6">
        <v>61.62</v>
      </c>
      <c r="H144" s="91">
        <v>0</v>
      </c>
      <c r="I144" s="6">
        <v>2.8</v>
      </c>
      <c r="J144" s="6">
        <v>0</v>
      </c>
      <c r="K144" s="6">
        <v>0.01</v>
      </c>
      <c r="L144" s="6">
        <v>6.25</v>
      </c>
      <c r="M144" s="6">
        <v>3.54</v>
      </c>
      <c r="N144" s="6">
        <v>2.34</v>
      </c>
      <c r="O144" s="6">
        <v>0.28999999999999998</v>
      </c>
      <c r="P144" s="31"/>
    </row>
    <row r="145" spans="1:16" x14ac:dyDescent="0.25">
      <c r="A145" s="9" t="s">
        <v>60</v>
      </c>
      <c r="B145" s="32" t="s">
        <v>61</v>
      </c>
      <c r="C145" s="34">
        <v>40</v>
      </c>
      <c r="D145" s="32">
        <v>2.64</v>
      </c>
      <c r="E145" s="32">
        <v>0.44</v>
      </c>
      <c r="F145" s="32">
        <v>16.399999999999999</v>
      </c>
      <c r="G145" s="32">
        <v>80</v>
      </c>
      <c r="H145" s="65">
        <v>0.2</v>
      </c>
      <c r="I145" s="32">
        <v>0</v>
      </c>
      <c r="J145" s="32">
        <v>0.2</v>
      </c>
      <c r="K145" s="32">
        <v>0</v>
      </c>
      <c r="L145" s="32">
        <v>14.52</v>
      </c>
      <c r="M145" s="32">
        <v>0</v>
      </c>
      <c r="N145" s="32">
        <v>0</v>
      </c>
      <c r="O145" s="32">
        <v>1.21</v>
      </c>
      <c r="P145" s="31"/>
    </row>
    <row r="146" spans="1:16" x14ac:dyDescent="0.25">
      <c r="A146" s="39" t="s">
        <v>15</v>
      </c>
      <c r="B146" s="32" t="s">
        <v>125</v>
      </c>
      <c r="C146" s="34">
        <v>100</v>
      </c>
      <c r="D146" s="35">
        <v>7.3</v>
      </c>
      <c r="E146" s="32">
        <v>3</v>
      </c>
      <c r="F146" s="32">
        <v>12.29</v>
      </c>
      <c r="G146" s="32">
        <v>103</v>
      </c>
      <c r="H146" s="65">
        <v>0.02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32">
        <v>0</v>
      </c>
      <c r="O146" s="32">
        <v>0</v>
      </c>
      <c r="P146" s="31"/>
    </row>
    <row r="147" spans="1:16" x14ac:dyDescent="0.25">
      <c r="A147" s="49"/>
      <c r="B147" s="12" t="s">
        <v>160</v>
      </c>
      <c r="C147" s="87">
        <v>75</v>
      </c>
      <c r="D147" s="12">
        <v>4.5999999999999996</v>
      </c>
      <c r="E147" s="12">
        <v>14.1</v>
      </c>
      <c r="F147" s="12">
        <v>25.8</v>
      </c>
      <c r="G147" s="12">
        <v>248</v>
      </c>
      <c r="H147" s="99">
        <v>0.05</v>
      </c>
      <c r="I147" s="12">
        <v>0</v>
      </c>
      <c r="J147" s="12">
        <v>105.9</v>
      </c>
      <c r="K147" s="12">
        <v>0.7</v>
      </c>
      <c r="L147" s="12">
        <v>22.3</v>
      </c>
      <c r="M147" s="12">
        <v>53.5</v>
      </c>
      <c r="N147" s="12">
        <v>11.2</v>
      </c>
      <c r="O147" s="12">
        <v>0.84</v>
      </c>
      <c r="P147" s="31"/>
    </row>
    <row r="148" spans="1:16" x14ac:dyDescent="0.25">
      <c r="A148" s="9"/>
      <c r="B148" s="30" t="s">
        <v>43</v>
      </c>
      <c r="C148" s="40">
        <f>SUM(C142:C147)</f>
        <v>895</v>
      </c>
      <c r="D148" s="30">
        <f>SUM(D142:D147)</f>
        <v>30.14</v>
      </c>
      <c r="E148" s="30">
        <f>SUM(E142:E147)</f>
        <v>31.269999999999996</v>
      </c>
      <c r="F148" s="30">
        <f>SUM(D148:E148)</f>
        <v>61.41</v>
      </c>
      <c r="G148" s="62">
        <f>SUM(G142:G147)</f>
        <v>826.96</v>
      </c>
      <c r="H148" s="62">
        <f>SUM(H142:H147)</f>
        <v>0.6100000000000001</v>
      </c>
      <c r="I148" s="30">
        <f t="shared" ref="I148:N148" si="25">I147+I145+I144+I143+I142</f>
        <v>31.8</v>
      </c>
      <c r="J148" s="30">
        <f t="shared" si="25"/>
        <v>121.10000000000001</v>
      </c>
      <c r="K148" s="30">
        <f t="shared" si="25"/>
        <v>10.71</v>
      </c>
      <c r="L148" s="30">
        <f t="shared" si="25"/>
        <v>154.07</v>
      </c>
      <c r="M148" s="30">
        <f t="shared" si="25"/>
        <v>217.04</v>
      </c>
      <c r="N148" s="30">
        <f t="shared" si="25"/>
        <v>222.54</v>
      </c>
      <c r="O148" s="30">
        <f>+O147+O145+O144+O143+O142</f>
        <v>5.8699999999999992</v>
      </c>
      <c r="P148" s="31"/>
    </row>
    <row r="149" spans="1:16" x14ac:dyDescent="0.25">
      <c r="A149" s="88"/>
      <c r="B149" s="30" t="s">
        <v>1</v>
      </c>
      <c r="C149" s="40">
        <f>C140+C148</f>
        <v>1445</v>
      </c>
      <c r="D149" s="53">
        <f t="shared" ref="D149:O149" si="26">D148+D140</f>
        <v>43.650000000000006</v>
      </c>
      <c r="E149" s="53">
        <f t="shared" si="26"/>
        <v>49.98</v>
      </c>
      <c r="F149" s="53">
        <f t="shared" si="26"/>
        <v>156.44999999999999</v>
      </c>
      <c r="G149" s="64">
        <f t="shared" si="26"/>
        <v>1452.3000000000002</v>
      </c>
      <c r="H149" s="64">
        <f t="shared" si="26"/>
        <v>0.95000000000000007</v>
      </c>
      <c r="I149" s="53">
        <f t="shared" si="26"/>
        <v>32.94</v>
      </c>
      <c r="J149" s="53">
        <f t="shared" si="26"/>
        <v>126.15</v>
      </c>
      <c r="K149" s="53">
        <f t="shared" si="26"/>
        <v>11.41</v>
      </c>
      <c r="L149" s="53">
        <f t="shared" si="26"/>
        <v>420.41999999999996</v>
      </c>
      <c r="M149" s="53">
        <f t="shared" si="26"/>
        <v>538.04</v>
      </c>
      <c r="N149" s="53">
        <f t="shared" si="26"/>
        <v>290.54999999999995</v>
      </c>
      <c r="O149" s="53">
        <f t="shared" si="26"/>
        <v>9.61</v>
      </c>
      <c r="P149" s="50"/>
    </row>
    <row r="150" spans="1:16" x14ac:dyDescent="0.25">
      <c r="A150" s="30" t="s">
        <v>3</v>
      </c>
      <c r="B150" s="30" t="s">
        <v>2</v>
      </c>
      <c r="C150" s="40"/>
      <c r="D150" s="30"/>
      <c r="E150" s="30"/>
      <c r="F150" s="30"/>
      <c r="G150" s="30"/>
      <c r="H150" s="62"/>
      <c r="I150" s="30"/>
      <c r="J150" s="30"/>
      <c r="K150" s="30"/>
      <c r="L150" s="30"/>
      <c r="M150" s="30"/>
      <c r="N150" s="30"/>
      <c r="O150" s="30"/>
      <c r="P150" s="50"/>
    </row>
    <row r="151" spans="1:16" s="89" customFormat="1" x14ac:dyDescent="0.25">
      <c r="A151" s="73" t="s">
        <v>145</v>
      </c>
      <c r="B151" s="59" t="s">
        <v>78</v>
      </c>
      <c r="C151" s="34">
        <v>255</v>
      </c>
      <c r="D151" s="73">
        <v>6.55</v>
      </c>
      <c r="E151" s="73">
        <v>8.33</v>
      </c>
      <c r="F151" s="73">
        <v>35.090000000000003</v>
      </c>
      <c r="G151" s="74">
        <v>301.39</v>
      </c>
      <c r="H151" s="34">
        <v>7.0000000000000007E-2</v>
      </c>
      <c r="I151" s="73">
        <v>0.3</v>
      </c>
      <c r="J151" s="73">
        <v>0.03</v>
      </c>
      <c r="K151" s="73">
        <v>0.14000000000000001</v>
      </c>
      <c r="L151" s="73">
        <v>65.22</v>
      </c>
      <c r="M151" s="73">
        <v>94.41</v>
      </c>
      <c r="N151" s="73">
        <v>23.62</v>
      </c>
      <c r="O151" s="73">
        <v>0.52</v>
      </c>
    </row>
    <row r="152" spans="1:16" s="51" customFormat="1" x14ac:dyDescent="0.25">
      <c r="A152" s="9" t="s">
        <v>46</v>
      </c>
      <c r="B152" s="6" t="s">
        <v>47</v>
      </c>
      <c r="C152" s="41">
        <v>200</v>
      </c>
      <c r="D152" s="6">
        <v>0.12</v>
      </c>
      <c r="E152" s="6">
        <v>0</v>
      </c>
      <c r="F152" s="6">
        <v>12.04</v>
      </c>
      <c r="G152" s="6">
        <v>48.64</v>
      </c>
      <c r="H152" s="91">
        <v>0</v>
      </c>
      <c r="I152" s="6">
        <v>0</v>
      </c>
      <c r="J152" s="6">
        <v>0</v>
      </c>
      <c r="K152" s="6">
        <v>0</v>
      </c>
      <c r="L152" s="6">
        <v>3.45</v>
      </c>
      <c r="M152" s="6">
        <v>2</v>
      </c>
      <c r="N152" s="6">
        <v>1.5</v>
      </c>
      <c r="O152" s="6">
        <v>0.25</v>
      </c>
      <c r="P152" s="25"/>
    </row>
    <row r="153" spans="1:16" s="51" customFormat="1" x14ac:dyDescent="0.25">
      <c r="A153" s="49" t="s">
        <v>95</v>
      </c>
      <c r="B153" s="32" t="s">
        <v>71</v>
      </c>
      <c r="C153" s="34">
        <v>55</v>
      </c>
      <c r="D153" s="35">
        <v>3.25</v>
      </c>
      <c r="E153" s="32">
        <v>2.86</v>
      </c>
      <c r="F153" s="32">
        <v>41.25</v>
      </c>
      <c r="G153" s="32">
        <v>201.3</v>
      </c>
      <c r="H153" s="65">
        <v>0.08</v>
      </c>
      <c r="I153" s="32">
        <v>0</v>
      </c>
      <c r="J153" s="32">
        <v>6</v>
      </c>
      <c r="K153" s="32">
        <v>4.7</v>
      </c>
      <c r="L153" s="32">
        <v>11</v>
      </c>
      <c r="M153" s="32">
        <v>50</v>
      </c>
      <c r="N153" s="32">
        <v>9</v>
      </c>
      <c r="O153" s="32">
        <v>0.8</v>
      </c>
      <c r="P153" s="48"/>
    </row>
    <row r="154" spans="1:16" s="37" customFormat="1" x14ac:dyDescent="0.25">
      <c r="A154" s="39" t="s">
        <v>146</v>
      </c>
      <c r="B154" s="32" t="s">
        <v>48</v>
      </c>
      <c r="C154" s="41">
        <v>40</v>
      </c>
      <c r="D154" s="55">
        <v>3</v>
      </c>
      <c r="E154" s="6">
        <v>1.1599999999999999</v>
      </c>
      <c r="F154" s="6">
        <v>20.56</v>
      </c>
      <c r="G154" s="6">
        <v>104.4</v>
      </c>
      <c r="H154" s="91">
        <v>0.1</v>
      </c>
      <c r="I154" s="6">
        <v>0</v>
      </c>
      <c r="J154" s="6">
        <v>0</v>
      </c>
      <c r="K154" s="6">
        <v>0</v>
      </c>
      <c r="L154" s="6">
        <v>10.199999999999999</v>
      </c>
      <c r="M154" s="6">
        <v>0</v>
      </c>
      <c r="N154" s="6">
        <v>0</v>
      </c>
      <c r="O154" s="6">
        <v>0.2</v>
      </c>
      <c r="P154" s="48"/>
    </row>
    <row r="155" spans="1:16" x14ac:dyDescent="0.25">
      <c r="A155" s="9"/>
      <c r="B155" s="30" t="s">
        <v>42</v>
      </c>
      <c r="C155" s="40">
        <f>SUM(C151:C154)</f>
        <v>550</v>
      </c>
      <c r="D155" s="30">
        <f t="shared" ref="D155:O155" si="27">SUM(D151:D154)</f>
        <v>12.92</v>
      </c>
      <c r="E155" s="30">
        <f t="shared" si="27"/>
        <v>12.35</v>
      </c>
      <c r="F155" s="30">
        <f t="shared" si="27"/>
        <v>108.94</v>
      </c>
      <c r="G155" s="62">
        <f t="shared" si="27"/>
        <v>655.7299999999999</v>
      </c>
      <c r="H155" s="62">
        <f t="shared" si="27"/>
        <v>0.25</v>
      </c>
      <c r="I155" s="30">
        <f t="shared" si="27"/>
        <v>0.3</v>
      </c>
      <c r="J155" s="30">
        <f t="shared" si="27"/>
        <v>6.03</v>
      </c>
      <c r="K155" s="30">
        <f t="shared" si="27"/>
        <v>4.84</v>
      </c>
      <c r="L155" s="30">
        <f t="shared" si="27"/>
        <v>89.87</v>
      </c>
      <c r="M155" s="30">
        <f t="shared" si="27"/>
        <v>146.41</v>
      </c>
      <c r="N155" s="30">
        <f t="shared" si="27"/>
        <v>34.120000000000005</v>
      </c>
      <c r="O155" s="30">
        <f t="shared" si="27"/>
        <v>1.77</v>
      </c>
      <c r="P155" s="31"/>
    </row>
    <row r="156" spans="1:16" x14ac:dyDescent="0.25">
      <c r="A156" s="76"/>
      <c r="B156" s="30" t="s">
        <v>122</v>
      </c>
      <c r="C156" s="77"/>
      <c r="D156" s="76"/>
      <c r="E156" s="76"/>
      <c r="F156" s="76"/>
      <c r="G156" s="76"/>
      <c r="H156" s="97"/>
      <c r="I156" s="76"/>
      <c r="J156" s="76"/>
      <c r="K156" s="76"/>
      <c r="L156" s="76"/>
      <c r="M156" s="76"/>
      <c r="N156" s="76"/>
      <c r="O156" s="6"/>
      <c r="P156" s="31"/>
    </row>
    <row r="157" spans="1:16" x14ac:dyDescent="0.25">
      <c r="A157" s="49" t="s">
        <v>97</v>
      </c>
      <c r="B157" s="32" t="s">
        <v>98</v>
      </c>
      <c r="C157" s="34">
        <v>260</v>
      </c>
      <c r="D157" s="32">
        <v>2.57</v>
      </c>
      <c r="E157" s="32">
        <v>6.23</v>
      </c>
      <c r="F157" s="32">
        <v>10.65</v>
      </c>
      <c r="G157" s="32">
        <v>109</v>
      </c>
      <c r="H157" s="65">
        <v>0.06</v>
      </c>
      <c r="I157" s="32">
        <v>7.92</v>
      </c>
      <c r="J157" s="32">
        <v>9.5</v>
      </c>
      <c r="K157" s="32">
        <v>2.41</v>
      </c>
      <c r="L157" s="32">
        <v>44.65</v>
      </c>
      <c r="M157" s="32">
        <v>66.430000000000007</v>
      </c>
      <c r="N157" s="32">
        <v>29.06</v>
      </c>
      <c r="O157" s="32">
        <v>1.47</v>
      </c>
      <c r="P157" s="31"/>
    </row>
    <row r="158" spans="1:16" x14ac:dyDescent="0.25">
      <c r="A158" s="49" t="s">
        <v>115</v>
      </c>
      <c r="B158" s="32" t="s">
        <v>116</v>
      </c>
      <c r="C158" s="34">
        <v>100</v>
      </c>
      <c r="D158" s="32">
        <v>8.6999999999999993</v>
      </c>
      <c r="E158" s="32">
        <v>7.4</v>
      </c>
      <c r="F158" s="32">
        <v>4.5</v>
      </c>
      <c r="G158" s="32">
        <v>123.1</v>
      </c>
      <c r="H158" s="65">
        <v>0.08</v>
      </c>
      <c r="I158" s="32">
        <v>0.9</v>
      </c>
      <c r="J158" s="32">
        <v>0.34</v>
      </c>
      <c r="K158" s="32">
        <v>0.68</v>
      </c>
      <c r="L158" s="32">
        <v>33.04</v>
      </c>
      <c r="M158" s="32">
        <v>138.29</v>
      </c>
      <c r="N158" s="32">
        <v>24.03</v>
      </c>
      <c r="O158" s="32">
        <v>0.71</v>
      </c>
      <c r="P158" s="31"/>
    </row>
    <row r="159" spans="1:16" x14ac:dyDescent="0.25">
      <c r="A159" s="9" t="s">
        <v>117</v>
      </c>
      <c r="B159" s="6" t="s">
        <v>118</v>
      </c>
      <c r="C159" s="41">
        <v>200</v>
      </c>
      <c r="D159" s="6">
        <v>5.4</v>
      </c>
      <c r="E159" s="6">
        <v>8</v>
      </c>
      <c r="F159" s="6">
        <v>11.6</v>
      </c>
      <c r="G159" s="6">
        <v>140</v>
      </c>
      <c r="H159" s="91">
        <v>0.16</v>
      </c>
      <c r="I159" s="6">
        <v>4.8</v>
      </c>
      <c r="J159" s="6">
        <v>40</v>
      </c>
      <c r="K159" s="6">
        <v>0.2</v>
      </c>
      <c r="L159" s="6">
        <v>50</v>
      </c>
      <c r="M159" s="6">
        <v>98</v>
      </c>
      <c r="N159" s="6">
        <v>32</v>
      </c>
      <c r="O159" s="6">
        <v>1.1000000000000001</v>
      </c>
      <c r="P159" s="31"/>
    </row>
    <row r="160" spans="1:16" s="51" customFormat="1" x14ac:dyDescent="0.25">
      <c r="A160" s="9" t="s">
        <v>108</v>
      </c>
      <c r="B160" s="6" t="s">
        <v>109</v>
      </c>
      <c r="C160" s="41">
        <v>200</v>
      </c>
      <c r="D160" s="6">
        <v>0.67</v>
      </c>
      <c r="E160" s="6">
        <v>0.27</v>
      </c>
      <c r="F160" s="6">
        <v>18.3</v>
      </c>
      <c r="G160" s="6">
        <v>78</v>
      </c>
      <c r="H160" s="91">
        <v>0.01</v>
      </c>
      <c r="I160" s="6">
        <v>80</v>
      </c>
      <c r="J160" s="6">
        <v>0</v>
      </c>
      <c r="K160" s="6">
        <v>0.8</v>
      </c>
      <c r="L160" s="6">
        <v>11.9</v>
      </c>
      <c r="M160" s="6">
        <v>3.2</v>
      </c>
      <c r="N160" s="6">
        <v>3.2</v>
      </c>
      <c r="O160" s="6">
        <v>0.61</v>
      </c>
      <c r="P160" s="48"/>
    </row>
    <row r="161" spans="1:16" s="51" customFormat="1" x14ac:dyDescent="0.25">
      <c r="A161" s="9"/>
      <c r="B161" s="6" t="s">
        <v>158</v>
      </c>
      <c r="C161" s="41">
        <v>75</v>
      </c>
      <c r="D161" s="6">
        <v>4.5999999999999996</v>
      </c>
      <c r="E161" s="6">
        <v>14.5</v>
      </c>
      <c r="F161" s="6">
        <v>37.799999999999997</v>
      </c>
      <c r="G161" s="6">
        <v>300</v>
      </c>
      <c r="H161" s="91">
        <v>0.05</v>
      </c>
      <c r="I161" s="6">
        <v>0</v>
      </c>
      <c r="J161" s="92">
        <v>97.1</v>
      </c>
      <c r="K161" s="6">
        <v>0.7</v>
      </c>
      <c r="L161" s="6">
        <v>26.6</v>
      </c>
      <c r="M161" s="6">
        <v>61.4</v>
      </c>
      <c r="N161" s="6">
        <v>11.2</v>
      </c>
      <c r="O161" s="6">
        <v>1.04</v>
      </c>
      <c r="P161" s="48"/>
    </row>
    <row r="162" spans="1:16" s="51" customFormat="1" x14ac:dyDescent="0.25">
      <c r="A162" s="9" t="s">
        <v>60</v>
      </c>
      <c r="B162" s="32" t="s">
        <v>61</v>
      </c>
      <c r="C162" s="34">
        <v>40</v>
      </c>
      <c r="D162" s="32">
        <v>2.64</v>
      </c>
      <c r="E162" s="32">
        <v>0.44</v>
      </c>
      <c r="F162" s="32">
        <v>16.399999999999999</v>
      </c>
      <c r="G162" s="32">
        <v>80</v>
      </c>
      <c r="H162" s="65">
        <v>0.2</v>
      </c>
      <c r="I162" s="32">
        <v>0</v>
      </c>
      <c r="J162" s="32">
        <v>0.2</v>
      </c>
      <c r="K162" s="32">
        <v>0</v>
      </c>
      <c r="L162" s="32">
        <v>14.52</v>
      </c>
      <c r="M162" s="32">
        <v>0</v>
      </c>
      <c r="N162" s="32">
        <v>0</v>
      </c>
      <c r="O162" s="32">
        <v>1.21</v>
      </c>
      <c r="P162" s="36"/>
    </row>
    <row r="163" spans="1:16" x14ac:dyDescent="0.25">
      <c r="A163" s="9"/>
      <c r="B163" s="30" t="s">
        <v>43</v>
      </c>
      <c r="C163" s="40">
        <f t="shared" ref="C163:O163" si="28">SUM(C157:C162)</f>
        <v>875</v>
      </c>
      <c r="D163" s="30">
        <f t="shared" si="28"/>
        <v>24.580000000000005</v>
      </c>
      <c r="E163" s="30">
        <f t="shared" si="28"/>
        <v>36.840000000000003</v>
      </c>
      <c r="F163" s="30">
        <f t="shared" si="28"/>
        <v>99.25</v>
      </c>
      <c r="G163" s="62">
        <f t="shared" si="28"/>
        <v>830.1</v>
      </c>
      <c r="H163" s="62">
        <f t="shared" si="28"/>
        <v>0.56000000000000005</v>
      </c>
      <c r="I163" s="30">
        <f t="shared" si="28"/>
        <v>93.62</v>
      </c>
      <c r="J163" s="30">
        <f t="shared" si="28"/>
        <v>147.13999999999999</v>
      </c>
      <c r="K163" s="30">
        <f t="shared" si="28"/>
        <v>4.7900000000000009</v>
      </c>
      <c r="L163" s="30">
        <f t="shared" si="28"/>
        <v>180.71</v>
      </c>
      <c r="M163" s="30">
        <f t="shared" si="28"/>
        <v>367.32</v>
      </c>
      <c r="N163" s="30">
        <f t="shared" si="28"/>
        <v>99.490000000000009</v>
      </c>
      <c r="O163" s="30">
        <f t="shared" si="28"/>
        <v>6.14</v>
      </c>
      <c r="P163" s="31"/>
    </row>
    <row r="164" spans="1:16" x14ac:dyDescent="0.25">
      <c r="A164" s="9"/>
      <c r="B164" s="30" t="s">
        <v>1</v>
      </c>
      <c r="C164" s="62">
        <f>C155+C163</f>
        <v>1425</v>
      </c>
      <c r="D164" s="53">
        <f>D163+D155</f>
        <v>37.500000000000007</v>
      </c>
      <c r="E164" s="53">
        <f>SUM(E155+E163)</f>
        <v>49.190000000000005</v>
      </c>
      <c r="F164" s="53">
        <f>SUM(F157:F163)</f>
        <v>198.5</v>
      </c>
      <c r="G164" s="64">
        <f t="shared" ref="G164:O164" si="29">G163+G155</f>
        <v>1485.83</v>
      </c>
      <c r="H164" s="64">
        <f t="shared" si="29"/>
        <v>0.81</v>
      </c>
      <c r="I164" s="53">
        <f t="shared" si="29"/>
        <v>93.92</v>
      </c>
      <c r="J164" s="53">
        <f t="shared" si="29"/>
        <v>153.16999999999999</v>
      </c>
      <c r="K164" s="53">
        <f t="shared" si="29"/>
        <v>9.6300000000000008</v>
      </c>
      <c r="L164" s="53">
        <f t="shared" si="29"/>
        <v>270.58000000000004</v>
      </c>
      <c r="M164" s="53">
        <f t="shared" si="29"/>
        <v>513.73</v>
      </c>
      <c r="N164" s="53">
        <f t="shared" si="29"/>
        <v>133.61000000000001</v>
      </c>
      <c r="O164" s="53">
        <f t="shared" si="29"/>
        <v>7.91</v>
      </c>
      <c r="P164" s="31"/>
    </row>
    <row r="165" spans="1:16" x14ac:dyDescent="0.25">
      <c r="A165" s="76"/>
      <c r="B165" s="30" t="s">
        <v>0</v>
      </c>
      <c r="C165" s="30">
        <f>(C26+C41+C57+C72+C87+C103+C118+C134+C149+C164)/10</f>
        <v>1422.5</v>
      </c>
      <c r="D165" s="62">
        <f>(D164+D149+D134+D118+D103+D87+D72+D57+D41+D26)/10</f>
        <v>47.506</v>
      </c>
      <c r="E165" s="62">
        <f>(E164+E149+E132+E116+E99+E87+E72+E57+E41+E26)/10</f>
        <v>33.015000000000001</v>
      </c>
      <c r="F165" s="62">
        <f>(F164+F149+F134+F118+F103+F87+F72+F57+F41+F26)/10</f>
        <v>207.69200000000001</v>
      </c>
      <c r="G165" s="62">
        <f>(G164+G149+G134+G118+G103+G87+G72+G57+G41+G26)/10</f>
        <v>1540.8809999999999</v>
      </c>
      <c r="H165" s="62">
        <f>(H164+H149+H134+H118+H103+H87+H72+H55+H41+H26)/10</f>
        <v>2.0169999999999999</v>
      </c>
      <c r="I165" s="62">
        <f>(I164+I149+I134+I118+I103+I87+I72+I57+I41+I26)/10</f>
        <v>39.611999999999995</v>
      </c>
      <c r="J165" s="90">
        <f>(J164+J149+J132+J116+J99 +J71+J55+J40+J25)/10</f>
        <v>58.803999999999995</v>
      </c>
      <c r="K165" s="90">
        <f>(K164+K149+K134+K118+K103+K87+K72+K57+K41+K26)/10</f>
        <v>12.303999999999998</v>
      </c>
      <c r="L165" s="62">
        <f>(L164+L149+L134+L118+L103+L87+L72+L57+L41+L26)/10</f>
        <v>389.86199999999997</v>
      </c>
      <c r="M165" s="62">
        <v>599.39</v>
      </c>
      <c r="N165" s="62">
        <f>(N164+N149+N134+N118+N103+N87+N72+N57+N41+N26)/10</f>
        <v>225.68099999999998</v>
      </c>
      <c r="O165" s="62">
        <f>(O164+O149+O134+O118+O103+O87+O72+O57+O41+O26)/10</f>
        <v>11.436</v>
      </c>
      <c r="P165" s="31"/>
    </row>
    <row r="166" spans="1:16" ht="4.5" customHeight="1" x14ac:dyDescent="0.25">
      <c r="A166" s="100" t="s">
        <v>44</v>
      </c>
      <c r="B166" s="100"/>
      <c r="C166" s="100"/>
      <c r="D166" s="100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31"/>
    </row>
    <row r="167" spans="1:16" ht="3.75" hidden="1" customHeight="1" x14ac:dyDescent="0.25">
      <c r="A167" s="102"/>
      <c r="B167" s="102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83"/>
    </row>
    <row r="168" spans="1:16" ht="15" hidden="1" customHeight="1" x14ac:dyDescent="0.25">
      <c r="A168" s="102"/>
      <c r="B168" s="102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</row>
    <row r="169" spans="1:16" ht="8.25" customHeight="1" x14ac:dyDescent="0.25">
      <c r="A169" s="102"/>
      <c r="B169" s="102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</row>
    <row r="170" spans="1:16" ht="1.5" customHeight="1" x14ac:dyDescent="0.25">
      <c r="A170" s="102"/>
      <c r="B170" s="102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</row>
    <row r="171" spans="1:16" x14ac:dyDescent="0.25">
      <c r="A171" s="103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</row>
    <row r="172" spans="1:16" ht="3.75" customHeight="1" x14ac:dyDescent="0.25">
      <c r="A172" s="100" t="s">
        <v>157</v>
      </c>
      <c r="B172" s="100"/>
      <c r="C172" s="100"/>
      <c r="D172" s="100"/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</row>
    <row r="173" spans="1:16" x14ac:dyDescent="0.25">
      <c r="A173" s="101"/>
      <c r="B173" s="101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</row>
    <row r="174" spans="1:16" ht="8.25" customHeight="1" x14ac:dyDescent="0.25">
      <c r="A174" s="101"/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</row>
    <row r="175" spans="1:16" ht="9.75" customHeight="1" x14ac:dyDescent="0.25">
      <c r="A175" s="101"/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</row>
    <row r="176" spans="1:16" x14ac:dyDescent="0.25">
      <c r="A176" s="101"/>
      <c r="B176" s="101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</row>
    <row r="177" spans="1:20" x14ac:dyDescent="0.25">
      <c r="A177" s="101"/>
      <c r="B177" s="101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</row>
    <row r="178" spans="1:20" x14ac:dyDescent="0.25"/>
  </sheetData>
  <mergeCells count="21">
    <mergeCell ref="E1:I1"/>
    <mergeCell ref="K1:O1"/>
    <mergeCell ref="E2:I2"/>
    <mergeCell ref="K2:O2"/>
    <mergeCell ref="E3:I3"/>
    <mergeCell ref="K3:O3"/>
    <mergeCell ref="A172:O177"/>
    <mergeCell ref="A166:O171"/>
    <mergeCell ref="E10:E11"/>
    <mergeCell ref="A5:O5"/>
    <mergeCell ref="E4:I4"/>
    <mergeCell ref="F10:F11"/>
    <mergeCell ref="A6:O6"/>
    <mergeCell ref="A7:O7"/>
    <mergeCell ref="A8:O8"/>
    <mergeCell ref="A9:A10"/>
    <mergeCell ref="B9:B10"/>
    <mergeCell ref="H9:K9"/>
    <mergeCell ref="L9:O9"/>
    <mergeCell ref="D10:D11"/>
    <mergeCell ref="K4:O4"/>
  </mergeCells>
  <pageMargins left="0.23622047244094491" right="0.23622047244094491" top="0.55118110236220474" bottom="0.35433070866141736" header="0.31496062992125984" footer="0.31496062992125984"/>
  <pageSetup paperSize="9" fitToHeight="0" orientation="landscape" r:id="rId1"/>
  <rowBreaks count="4" manualBreakCount="4">
    <brk id="41" min="1" max="14" man="1"/>
    <brk id="72" min="1" max="14" man="1"/>
    <brk id="103" min="1" max="14" man="1"/>
    <brk id="134" min="1" max="1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зсш</vt:lpstr>
      <vt:lpstr>зсш!Область_печати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2024-08-29T09:34:07Z</cp:lastPrinted>
  <dcterms:created xsi:type="dcterms:W3CDTF">2021-02-15T20:01:53Z</dcterms:created>
  <dcterms:modified xsi:type="dcterms:W3CDTF">2024-12-12T07:14:34Z</dcterms:modified>
</cp:coreProperties>
</file>